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3257669dca36978/Guides/FY25 Updates/"/>
    </mc:Choice>
  </mc:AlternateContent>
  <xr:revisionPtr revIDLastSave="0" documentId="8_{D39C1FA3-281C-4FB7-AE31-F2C6A4BF02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shboard" sheetId="3" r:id="rId1"/>
    <sheet name="Settings" sheetId="4" r:id="rId2"/>
    <sheet name="1st Review" sheetId="1" r:id="rId3"/>
    <sheet name="2nd Review" sheetId="5" r:id="rId4"/>
    <sheet name="Submission" sheetId="6" r:id="rId5"/>
    <sheet name="PSW_Sheet" sheetId="8" state="veryHidden" r:id="rId6"/>
  </sheets>
  <definedNames>
    <definedName name="_xlnm.Print_Area" localSheetId="2">'1st Review'!$A$1:$K$91</definedName>
    <definedName name="_xlnm.Print_Area" localSheetId="3">'2nd Review'!$A$1:$K$91</definedName>
    <definedName name="_xlnm.Print_Area" localSheetId="0">Dashboard!$A$1:$M$65</definedName>
    <definedName name="_xlnm.Print_Area" localSheetId="1">Settings!$A$1:$M$28</definedName>
    <definedName name="_xlnm.Print_Area" localSheetId="4">Submission!$A$1:$K$91</definedName>
    <definedName name="PSWOutput_0" hidden="1">Dashboard!$B$1:$Y$66</definedName>
    <definedName name="PSWOutput_1" hidden="1">Settings!$A$1:$L$18</definedName>
    <definedName name="PSWOutput_2" hidden="1">'1st Review'!$A$1:$Z$91</definedName>
    <definedName name="PSWOutput_3" hidden="1">'2nd Review'!$A$1:$Z$91</definedName>
    <definedName name="PSWOutput_4" hidden="1">Submission!$A$1:$Z$91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1" l="1"/>
  <c r="Y30" i="6"/>
  <c r="Y30" i="5"/>
  <c r="C20" i="5" l="1"/>
  <c r="C20" i="6"/>
  <c r="C20" i="1"/>
  <c r="C18" i="5"/>
  <c r="C18" i="6"/>
  <c r="C18" i="1"/>
  <c r="M19" i="1"/>
  <c r="N19" i="1"/>
  <c r="O19" i="1"/>
  <c r="P19" i="1"/>
  <c r="Q19" i="1"/>
  <c r="R19" i="1"/>
  <c r="M19" i="5"/>
  <c r="N19" i="5"/>
  <c r="O19" i="5"/>
  <c r="P19" i="5"/>
  <c r="Q19" i="5"/>
  <c r="R19" i="5"/>
  <c r="M19" i="6"/>
  <c r="N19" i="6"/>
  <c r="O19" i="6"/>
  <c r="P19" i="6"/>
  <c r="Q19" i="6"/>
  <c r="R19" i="6"/>
  <c r="S18" i="1"/>
  <c r="T18" i="1"/>
  <c r="U18" i="1"/>
  <c r="V18" i="1"/>
  <c r="W18" i="1"/>
  <c r="X18" i="1"/>
  <c r="S19" i="1"/>
  <c r="T19" i="1"/>
  <c r="U19" i="1"/>
  <c r="V19" i="1"/>
  <c r="W19" i="1"/>
  <c r="X19" i="1"/>
  <c r="S18" i="5"/>
  <c r="T18" i="5"/>
  <c r="U18" i="5"/>
  <c r="V18" i="5"/>
  <c r="W18" i="5"/>
  <c r="X18" i="5"/>
  <c r="S19" i="5"/>
  <c r="T19" i="5"/>
  <c r="U19" i="5"/>
  <c r="V19" i="5"/>
  <c r="W19" i="5"/>
  <c r="X19" i="5"/>
  <c r="S18" i="6"/>
  <c r="T18" i="6"/>
  <c r="U18" i="6"/>
  <c r="V18" i="6"/>
  <c r="W18" i="6"/>
  <c r="X18" i="6"/>
  <c r="S19" i="6"/>
  <c r="T19" i="6"/>
  <c r="U19" i="6"/>
  <c r="V19" i="6"/>
  <c r="W19" i="6"/>
  <c r="X19" i="6"/>
  <c r="Y19" i="6" l="1"/>
  <c r="Z19" i="6" s="1"/>
  <c r="D18" i="6" s="1"/>
  <c r="Y19" i="5"/>
  <c r="Z19" i="5" s="1"/>
  <c r="D18" i="5" s="1"/>
  <c r="Y19" i="1"/>
  <c r="Z19" i="1" s="1"/>
  <c r="D18" i="1" s="1"/>
  <c r="Y18" i="6"/>
  <c r="Z18" i="6" s="1"/>
  <c r="Y18" i="5"/>
  <c r="Z18" i="5" s="1"/>
  <c r="Y18" i="1"/>
  <c r="Z18" i="1" s="1"/>
  <c r="K37" i="3"/>
  <c r="C37" i="3"/>
  <c r="C9" i="3"/>
  <c r="C10" i="3"/>
  <c r="C11" i="3"/>
  <c r="C12" i="3"/>
  <c r="C13" i="3"/>
  <c r="C14" i="3"/>
  <c r="C15" i="3"/>
  <c r="C8" i="3"/>
  <c r="C16" i="3"/>
  <c r="Y7" i="5"/>
  <c r="Y9" i="5"/>
  <c r="Y11" i="5"/>
  <c r="Y13" i="5"/>
  <c r="Y14" i="5"/>
  <c r="Y16" i="5"/>
  <c r="Y20" i="5"/>
  <c r="Y22" i="5"/>
  <c r="Y23" i="5"/>
  <c r="Y24" i="5"/>
  <c r="Y25" i="5"/>
  <c r="Y27" i="5"/>
  <c r="Y29" i="5"/>
  <c r="Y31" i="5"/>
  <c r="Y32" i="5"/>
  <c r="Y33" i="5"/>
  <c r="Y34" i="5"/>
  <c r="Y36" i="5"/>
  <c r="Y38" i="5"/>
  <c r="Y40" i="5"/>
  <c r="Y41" i="5"/>
  <c r="Y42" i="5"/>
  <c r="Y43" i="5"/>
  <c r="Y45" i="5"/>
  <c r="Y47" i="5"/>
  <c r="Y49" i="5"/>
  <c r="Y51" i="5"/>
  <c r="Y53" i="5"/>
  <c r="Y54" i="5"/>
  <c r="Y55" i="5"/>
  <c r="Y56" i="5"/>
  <c r="Y58" i="5"/>
  <c r="Y60" i="5"/>
  <c r="Y62" i="5"/>
  <c r="Y64" i="5"/>
  <c r="Y66" i="5"/>
  <c r="Y68" i="5"/>
  <c r="Y69" i="5"/>
  <c r="Y70" i="5"/>
  <c r="Y71" i="5"/>
  <c r="Y73" i="5"/>
  <c r="Y75" i="5"/>
  <c r="Y77" i="5"/>
  <c r="Y79" i="5"/>
  <c r="Y80" i="5"/>
  <c r="Y81" i="5"/>
  <c r="Y82" i="5"/>
  <c r="Y84" i="5"/>
  <c r="Y86" i="5"/>
  <c r="Y88" i="5"/>
  <c r="Y7" i="6"/>
  <c r="Y9" i="6"/>
  <c r="Y11" i="6"/>
  <c r="Y13" i="6"/>
  <c r="Y14" i="6"/>
  <c r="Y16" i="6"/>
  <c r="Y20" i="6"/>
  <c r="Y22" i="6"/>
  <c r="Y23" i="6"/>
  <c r="Y24" i="6"/>
  <c r="Y25" i="6"/>
  <c r="Y27" i="6"/>
  <c r="Y29" i="6"/>
  <c r="Y31" i="6"/>
  <c r="Y32" i="6"/>
  <c r="Y33" i="6"/>
  <c r="Y34" i="6"/>
  <c r="Y36" i="6"/>
  <c r="Y38" i="6"/>
  <c r="Y40" i="6"/>
  <c r="Y41" i="6"/>
  <c r="Y42" i="6"/>
  <c r="Y43" i="6"/>
  <c r="Y45" i="6"/>
  <c r="Y47" i="6"/>
  <c r="Y49" i="6"/>
  <c r="Y51" i="6"/>
  <c r="Y53" i="6"/>
  <c r="Y54" i="6"/>
  <c r="Y55" i="6"/>
  <c r="Y56" i="6"/>
  <c r="Y58" i="6"/>
  <c r="Y60" i="6"/>
  <c r="Y62" i="6"/>
  <c r="Y64" i="6"/>
  <c r="Y66" i="6"/>
  <c r="Y68" i="6"/>
  <c r="Y69" i="6"/>
  <c r="Y70" i="6"/>
  <c r="Y71" i="6"/>
  <c r="Y73" i="6"/>
  <c r="Y75" i="6"/>
  <c r="Y77" i="6"/>
  <c r="Y79" i="6"/>
  <c r="Y80" i="6"/>
  <c r="Y81" i="6"/>
  <c r="Y82" i="6"/>
  <c r="Y84" i="6"/>
  <c r="Y86" i="6"/>
  <c r="Y88" i="6"/>
  <c r="Y7" i="1"/>
  <c r="Y9" i="1"/>
  <c r="Y11" i="1"/>
  <c r="Y13" i="1"/>
  <c r="Y14" i="1"/>
  <c r="Y16" i="1"/>
  <c r="Y20" i="1"/>
  <c r="Y22" i="1"/>
  <c r="Y23" i="1"/>
  <c r="Y24" i="1"/>
  <c r="Y25" i="1"/>
  <c r="Y27" i="1"/>
  <c r="Y29" i="1"/>
  <c r="Y31" i="1"/>
  <c r="Y32" i="1"/>
  <c r="Y33" i="1"/>
  <c r="Y34" i="1"/>
  <c r="Y36" i="1"/>
  <c r="Y38" i="1"/>
  <c r="Y40" i="1"/>
  <c r="Y41" i="1"/>
  <c r="Y42" i="1"/>
  <c r="Y43" i="1"/>
  <c r="Y45" i="1"/>
  <c r="Y47" i="1"/>
  <c r="Y49" i="1"/>
  <c r="Y51" i="1"/>
  <c r="Y53" i="1"/>
  <c r="Y54" i="1"/>
  <c r="Y55" i="1"/>
  <c r="Y56" i="1"/>
  <c r="Y58" i="1"/>
  <c r="Y60" i="1"/>
  <c r="Y62" i="1"/>
  <c r="Y64" i="1"/>
  <c r="Y66" i="1"/>
  <c r="Y68" i="1"/>
  <c r="Y69" i="1"/>
  <c r="Y70" i="1"/>
  <c r="Y71" i="1"/>
  <c r="Y73" i="1"/>
  <c r="Y75" i="1"/>
  <c r="Y77" i="1"/>
  <c r="Y79" i="1"/>
  <c r="Y80" i="1"/>
  <c r="Y81" i="1"/>
  <c r="Y82" i="1"/>
  <c r="Y84" i="1"/>
  <c r="Y86" i="1"/>
  <c r="Y88" i="1"/>
  <c r="B101" i="6"/>
  <c r="B100" i="6"/>
  <c r="B99" i="6"/>
  <c r="B98" i="6"/>
  <c r="B97" i="6"/>
  <c r="B96" i="6"/>
  <c r="B95" i="6"/>
  <c r="B94" i="6"/>
  <c r="X89" i="6"/>
  <c r="W89" i="6"/>
  <c r="V89" i="6"/>
  <c r="U89" i="6"/>
  <c r="T89" i="6"/>
  <c r="S89" i="6"/>
  <c r="R89" i="6"/>
  <c r="Q89" i="6"/>
  <c r="P89" i="6"/>
  <c r="O89" i="6"/>
  <c r="N89" i="6"/>
  <c r="M89" i="6"/>
  <c r="C88" i="6"/>
  <c r="X87" i="6"/>
  <c r="W87" i="6"/>
  <c r="V87" i="6"/>
  <c r="U87" i="6"/>
  <c r="T87" i="6"/>
  <c r="S87" i="6"/>
  <c r="R87" i="6"/>
  <c r="Q87" i="6"/>
  <c r="P87" i="6"/>
  <c r="O87" i="6"/>
  <c r="N87" i="6"/>
  <c r="M87" i="6"/>
  <c r="C86" i="6"/>
  <c r="X85" i="6"/>
  <c r="W85" i="6"/>
  <c r="V85" i="6"/>
  <c r="U85" i="6"/>
  <c r="T85" i="6"/>
  <c r="S85" i="6"/>
  <c r="R85" i="6"/>
  <c r="Q85" i="6"/>
  <c r="P85" i="6"/>
  <c r="O85" i="6"/>
  <c r="N85" i="6"/>
  <c r="M85" i="6"/>
  <c r="C84" i="6"/>
  <c r="X83" i="6"/>
  <c r="W83" i="6"/>
  <c r="V83" i="6"/>
  <c r="U83" i="6"/>
  <c r="T83" i="6"/>
  <c r="S83" i="6"/>
  <c r="R83" i="6"/>
  <c r="Q83" i="6"/>
  <c r="P83" i="6"/>
  <c r="O83" i="6"/>
  <c r="N83" i="6"/>
  <c r="M83" i="6"/>
  <c r="C82" i="6"/>
  <c r="X78" i="6"/>
  <c r="W78" i="6"/>
  <c r="V78" i="6"/>
  <c r="U78" i="6"/>
  <c r="T78" i="6"/>
  <c r="S78" i="6"/>
  <c r="R78" i="6"/>
  <c r="Q78" i="6"/>
  <c r="P78" i="6"/>
  <c r="O78" i="6"/>
  <c r="N78" i="6"/>
  <c r="M78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C75" i="6"/>
  <c r="X74" i="6"/>
  <c r="W74" i="6"/>
  <c r="V74" i="6"/>
  <c r="U74" i="6"/>
  <c r="T74" i="6"/>
  <c r="S74" i="6"/>
  <c r="R74" i="6"/>
  <c r="Q74" i="6"/>
  <c r="P74" i="6"/>
  <c r="O74" i="6"/>
  <c r="N74" i="6"/>
  <c r="M74" i="6"/>
  <c r="C73" i="6"/>
  <c r="X72" i="6"/>
  <c r="W72" i="6"/>
  <c r="V72" i="6"/>
  <c r="U72" i="6"/>
  <c r="T72" i="6"/>
  <c r="S72" i="6"/>
  <c r="R72" i="6"/>
  <c r="Q72" i="6"/>
  <c r="P72" i="6"/>
  <c r="O72" i="6"/>
  <c r="N72" i="6"/>
  <c r="M72" i="6"/>
  <c r="C71" i="6"/>
  <c r="X67" i="6"/>
  <c r="W67" i="6"/>
  <c r="V67" i="6"/>
  <c r="U67" i="6"/>
  <c r="T67" i="6"/>
  <c r="S67" i="6"/>
  <c r="R67" i="6"/>
  <c r="Q67" i="6"/>
  <c r="P67" i="6"/>
  <c r="O67" i="6"/>
  <c r="N67" i="6"/>
  <c r="M67" i="6"/>
  <c r="C66" i="6"/>
  <c r="X65" i="6"/>
  <c r="W65" i="6"/>
  <c r="V65" i="6"/>
  <c r="U65" i="6"/>
  <c r="T65" i="6"/>
  <c r="S65" i="6"/>
  <c r="R65" i="6"/>
  <c r="Q65" i="6"/>
  <c r="P65" i="6"/>
  <c r="O65" i="6"/>
  <c r="N65" i="6"/>
  <c r="M65" i="6"/>
  <c r="C64" i="6"/>
  <c r="X63" i="6"/>
  <c r="W63" i="6"/>
  <c r="V63" i="6"/>
  <c r="U63" i="6"/>
  <c r="T63" i="6"/>
  <c r="S63" i="6"/>
  <c r="R63" i="6"/>
  <c r="Q63" i="6"/>
  <c r="P63" i="6"/>
  <c r="O63" i="6"/>
  <c r="N63" i="6"/>
  <c r="M63" i="6"/>
  <c r="C62" i="6"/>
  <c r="X61" i="6"/>
  <c r="W61" i="6"/>
  <c r="V61" i="6"/>
  <c r="U61" i="6"/>
  <c r="T61" i="6"/>
  <c r="S61" i="6"/>
  <c r="R61" i="6"/>
  <c r="Q61" i="6"/>
  <c r="P61" i="6"/>
  <c r="O61" i="6"/>
  <c r="N61" i="6"/>
  <c r="M61" i="6"/>
  <c r="C60" i="6"/>
  <c r="X59" i="6"/>
  <c r="W59" i="6"/>
  <c r="V59" i="6"/>
  <c r="U59" i="6"/>
  <c r="T59" i="6"/>
  <c r="S59" i="6"/>
  <c r="R59" i="6"/>
  <c r="Q59" i="6"/>
  <c r="P59" i="6"/>
  <c r="O59" i="6"/>
  <c r="N59" i="6"/>
  <c r="M59" i="6"/>
  <c r="C58" i="6"/>
  <c r="X57" i="6"/>
  <c r="W57" i="6"/>
  <c r="V57" i="6"/>
  <c r="U57" i="6"/>
  <c r="T57" i="6"/>
  <c r="S57" i="6"/>
  <c r="R57" i="6"/>
  <c r="Q57" i="6"/>
  <c r="P57" i="6"/>
  <c r="O57" i="6"/>
  <c r="N57" i="6"/>
  <c r="M57" i="6"/>
  <c r="C56" i="6"/>
  <c r="X52" i="6"/>
  <c r="W52" i="6"/>
  <c r="V52" i="6"/>
  <c r="U52" i="6"/>
  <c r="T52" i="6"/>
  <c r="S52" i="6"/>
  <c r="R52" i="6"/>
  <c r="Q52" i="6"/>
  <c r="P52" i="6"/>
  <c r="O52" i="6"/>
  <c r="N52" i="6"/>
  <c r="M52" i="6"/>
  <c r="C51" i="6"/>
  <c r="X50" i="6"/>
  <c r="W50" i="6"/>
  <c r="V50" i="6"/>
  <c r="U50" i="6"/>
  <c r="T50" i="6"/>
  <c r="S50" i="6"/>
  <c r="R50" i="6"/>
  <c r="Q50" i="6"/>
  <c r="P50" i="6"/>
  <c r="O50" i="6"/>
  <c r="N50" i="6"/>
  <c r="M50" i="6"/>
  <c r="C49" i="6"/>
  <c r="X48" i="6"/>
  <c r="W48" i="6"/>
  <c r="V48" i="6"/>
  <c r="U48" i="6"/>
  <c r="T48" i="6"/>
  <c r="S48" i="6"/>
  <c r="R48" i="6"/>
  <c r="Q48" i="6"/>
  <c r="P48" i="6"/>
  <c r="O48" i="6"/>
  <c r="N48" i="6"/>
  <c r="M48" i="6"/>
  <c r="C47" i="6"/>
  <c r="X46" i="6"/>
  <c r="W46" i="6"/>
  <c r="V46" i="6"/>
  <c r="U46" i="6"/>
  <c r="T46" i="6"/>
  <c r="S46" i="6"/>
  <c r="R46" i="6"/>
  <c r="Q46" i="6"/>
  <c r="P46" i="6"/>
  <c r="O46" i="6"/>
  <c r="N46" i="6"/>
  <c r="M46" i="6"/>
  <c r="C45" i="6"/>
  <c r="X44" i="6"/>
  <c r="W44" i="6"/>
  <c r="V44" i="6"/>
  <c r="U44" i="6"/>
  <c r="T44" i="6"/>
  <c r="S44" i="6"/>
  <c r="R44" i="6"/>
  <c r="Q44" i="6"/>
  <c r="P44" i="6"/>
  <c r="O44" i="6"/>
  <c r="N44" i="6"/>
  <c r="M44" i="6"/>
  <c r="C43" i="6"/>
  <c r="X39" i="6"/>
  <c r="W39" i="6"/>
  <c r="V39" i="6"/>
  <c r="U39" i="6"/>
  <c r="T39" i="6"/>
  <c r="S39" i="6"/>
  <c r="R39" i="6"/>
  <c r="Q39" i="6"/>
  <c r="P39" i="6"/>
  <c r="O39" i="6"/>
  <c r="N39" i="6"/>
  <c r="M39" i="6"/>
  <c r="C38" i="6"/>
  <c r="X37" i="6"/>
  <c r="W37" i="6"/>
  <c r="V37" i="6"/>
  <c r="U37" i="6"/>
  <c r="T37" i="6"/>
  <c r="S37" i="6"/>
  <c r="R37" i="6"/>
  <c r="Q37" i="6"/>
  <c r="P37" i="6"/>
  <c r="O37" i="6"/>
  <c r="N37" i="6"/>
  <c r="M37" i="6"/>
  <c r="C36" i="6"/>
  <c r="X35" i="6"/>
  <c r="W35" i="6"/>
  <c r="V35" i="6"/>
  <c r="U35" i="6"/>
  <c r="T35" i="6"/>
  <c r="S35" i="6"/>
  <c r="R35" i="6"/>
  <c r="Q35" i="6"/>
  <c r="P35" i="6"/>
  <c r="O35" i="6"/>
  <c r="N35" i="6"/>
  <c r="M35" i="6"/>
  <c r="C34" i="6"/>
  <c r="X30" i="6"/>
  <c r="W30" i="6"/>
  <c r="V30" i="6"/>
  <c r="U30" i="6"/>
  <c r="T30" i="6"/>
  <c r="S30" i="6"/>
  <c r="R30" i="6"/>
  <c r="Q30" i="6"/>
  <c r="P30" i="6"/>
  <c r="O30" i="6"/>
  <c r="N30" i="6"/>
  <c r="M30" i="6"/>
  <c r="C29" i="6"/>
  <c r="X28" i="6"/>
  <c r="W28" i="6"/>
  <c r="V28" i="6"/>
  <c r="U28" i="6"/>
  <c r="T28" i="6"/>
  <c r="S28" i="6"/>
  <c r="R28" i="6"/>
  <c r="Q28" i="6"/>
  <c r="P28" i="6"/>
  <c r="O28" i="6"/>
  <c r="N28" i="6"/>
  <c r="M28" i="6"/>
  <c r="C27" i="6"/>
  <c r="X26" i="6"/>
  <c r="W26" i="6"/>
  <c r="V26" i="6"/>
  <c r="U26" i="6"/>
  <c r="T26" i="6"/>
  <c r="S26" i="6"/>
  <c r="R26" i="6"/>
  <c r="Q26" i="6"/>
  <c r="P26" i="6"/>
  <c r="O26" i="6"/>
  <c r="N26" i="6"/>
  <c r="M26" i="6"/>
  <c r="C25" i="6"/>
  <c r="X21" i="6"/>
  <c r="W21" i="6"/>
  <c r="V21" i="6"/>
  <c r="U21" i="6"/>
  <c r="T21" i="6"/>
  <c r="S21" i="6"/>
  <c r="R21" i="6"/>
  <c r="Q21" i="6"/>
  <c r="P21" i="6"/>
  <c r="O21" i="6"/>
  <c r="N21" i="6"/>
  <c r="M21" i="6"/>
  <c r="X17" i="6"/>
  <c r="W17" i="6"/>
  <c r="V17" i="6"/>
  <c r="U17" i="6"/>
  <c r="T17" i="6"/>
  <c r="S17" i="6"/>
  <c r="R17" i="6"/>
  <c r="Q17" i="6"/>
  <c r="P17" i="6"/>
  <c r="O17" i="6"/>
  <c r="N17" i="6"/>
  <c r="M17" i="6"/>
  <c r="C16" i="6"/>
  <c r="X15" i="6"/>
  <c r="Y15" i="6" s="1"/>
  <c r="Z15" i="6" s="1"/>
  <c r="X12" i="6"/>
  <c r="W12" i="6"/>
  <c r="V12" i="6"/>
  <c r="U12" i="6"/>
  <c r="T12" i="6"/>
  <c r="S12" i="6"/>
  <c r="R12" i="6"/>
  <c r="Q12" i="6"/>
  <c r="P12" i="6"/>
  <c r="O12" i="6"/>
  <c r="N12" i="6"/>
  <c r="M12" i="6"/>
  <c r="C11" i="6"/>
  <c r="X10" i="6"/>
  <c r="W10" i="6"/>
  <c r="V10" i="6"/>
  <c r="U10" i="6"/>
  <c r="T10" i="6"/>
  <c r="S10" i="6"/>
  <c r="R10" i="6"/>
  <c r="Q10" i="6"/>
  <c r="P10" i="6"/>
  <c r="O10" i="6"/>
  <c r="N10" i="6"/>
  <c r="M10" i="6"/>
  <c r="C9" i="6"/>
  <c r="X8" i="6"/>
  <c r="W8" i="6"/>
  <c r="V8" i="6"/>
  <c r="U8" i="6"/>
  <c r="T8" i="6"/>
  <c r="S8" i="6"/>
  <c r="R8" i="6"/>
  <c r="Q8" i="6"/>
  <c r="P8" i="6"/>
  <c r="O8" i="6"/>
  <c r="N8" i="6"/>
  <c r="M8" i="6"/>
  <c r="C7" i="6"/>
  <c r="X6" i="6"/>
  <c r="W6" i="6"/>
  <c r="V6" i="6"/>
  <c r="U6" i="6"/>
  <c r="T6" i="6"/>
  <c r="S6" i="6"/>
  <c r="R6" i="6"/>
  <c r="Q6" i="6"/>
  <c r="P6" i="6"/>
  <c r="O6" i="6"/>
  <c r="N6" i="6"/>
  <c r="M6" i="6"/>
  <c r="C5" i="6"/>
  <c r="B101" i="5"/>
  <c r="B100" i="5"/>
  <c r="B99" i="5"/>
  <c r="B98" i="5"/>
  <c r="B97" i="5"/>
  <c r="B96" i="5"/>
  <c r="B95" i="5"/>
  <c r="B94" i="5"/>
  <c r="X89" i="5"/>
  <c r="W89" i="5"/>
  <c r="V89" i="5"/>
  <c r="U89" i="5"/>
  <c r="T89" i="5"/>
  <c r="S89" i="5"/>
  <c r="R89" i="5"/>
  <c r="Q89" i="5"/>
  <c r="P89" i="5"/>
  <c r="O89" i="5"/>
  <c r="N89" i="5"/>
  <c r="M89" i="5"/>
  <c r="C88" i="5"/>
  <c r="X87" i="5"/>
  <c r="W87" i="5"/>
  <c r="V87" i="5"/>
  <c r="U87" i="5"/>
  <c r="T87" i="5"/>
  <c r="S87" i="5"/>
  <c r="R87" i="5"/>
  <c r="Q87" i="5"/>
  <c r="P87" i="5"/>
  <c r="O87" i="5"/>
  <c r="N87" i="5"/>
  <c r="M87" i="5"/>
  <c r="C86" i="5"/>
  <c r="X85" i="5"/>
  <c r="W85" i="5"/>
  <c r="V85" i="5"/>
  <c r="U85" i="5"/>
  <c r="T85" i="5"/>
  <c r="S85" i="5"/>
  <c r="R85" i="5"/>
  <c r="Q85" i="5"/>
  <c r="P85" i="5"/>
  <c r="O85" i="5"/>
  <c r="N85" i="5"/>
  <c r="M85" i="5"/>
  <c r="C84" i="5"/>
  <c r="X83" i="5"/>
  <c r="W83" i="5"/>
  <c r="V83" i="5"/>
  <c r="U83" i="5"/>
  <c r="T83" i="5"/>
  <c r="S83" i="5"/>
  <c r="R83" i="5"/>
  <c r="Q83" i="5"/>
  <c r="P83" i="5"/>
  <c r="O83" i="5"/>
  <c r="N83" i="5"/>
  <c r="M83" i="5"/>
  <c r="C82" i="5"/>
  <c r="X78" i="5"/>
  <c r="W78" i="5"/>
  <c r="V78" i="5"/>
  <c r="U78" i="5"/>
  <c r="T78" i="5"/>
  <c r="S78" i="5"/>
  <c r="R78" i="5"/>
  <c r="Q78" i="5"/>
  <c r="P78" i="5"/>
  <c r="O78" i="5"/>
  <c r="N78" i="5"/>
  <c r="M78" i="5"/>
  <c r="C77" i="5"/>
  <c r="X76" i="5"/>
  <c r="W76" i="5"/>
  <c r="V76" i="5"/>
  <c r="U76" i="5"/>
  <c r="T76" i="5"/>
  <c r="S76" i="5"/>
  <c r="R76" i="5"/>
  <c r="Q76" i="5"/>
  <c r="P76" i="5"/>
  <c r="O76" i="5"/>
  <c r="N76" i="5"/>
  <c r="M76" i="5"/>
  <c r="C75" i="5"/>
  <c r="X74" i="5"/>
  <c r="W74" i="5"/>
  <c r="V74" i="5"/>
  <c r="U74" i="5"/>
  <c r="T74" i="5"/>
  <c r="S74" i="5"/>
  <c r="R74" i="5"/>
  <c r="Q74" i="5"/>
  <c r="P74" i="5"/>
  <c r="O74" i="5"/>
  <c r="N74" i="5"/>
  <c r="M74" i="5"/>
  <c r="C73" i="5"/>
  <c r="X72" i="5"/>
  <c r="W72" i="5"/>
  <c r="V72" i="5"/>
  <c r="U72" i="5"/>
  <c r="T72" i="5"/>
  <c r="S72" i="5"/>
  <c r="R72" i="5"/>
  <c r="Q72" i="5"/>
  <c r="P72" i="5"/>
  <c r="O72" i="5"/>
  <c r="N72" i="5"/>
  <c r="M72" i="5"/>
  <c r="C71" i="5"/>
  <c r="X67" i="5"/>
  <c r="W67" i="5"/>
  <c r="V67" i="5"/>
  <c r="U67" i="5"/>
  <c r="T67" i="5"/>
  <c r="S67" i="5"/>
  <c r="R67" i="5"/>
  <c r="Q67" i="5"/>
  <c r="P67" i="5"/>
  <c r="O67" i="5"/>
  <c r="N67" i="5"/>
  <c r="M67" i="5"/>
  <c r="C66" i="5"/>
  <c r="X65" i="5"/>
  <c r="W65" i="5"/>
  <c r="V65" i="5"/>
  <c r="U65" i="5"/>
  <c r="T65" i="5"/>
  <c r="S65" i="5"/>
  <c r="R65" i="5"/>
  <c r="Q65" i="5"/>
  <c r="P65" i="5"/>
  <c r="O65" i="5"/>
  <c r="N65" i="5"/>
  <c r="M65" i="5"/>
  <c r="C64" i="5"/>
  <c r="X63" i="5"/>
  <c r="W63" i="5"/>
  <c r="V63" i="5"/>
  <c r="U63" i="5"/>
  <c r="T63" i="5"/>
  <c r="S63" i="5"/>
  <c r="R63" i="5"/>
  <c r="Q63" i="5"/>
  <c r="P63" i="5"/>
  <c r="O63" i="5"/>
  <c r="N63" i="5"/>
  <c r="M63" i="5"/>
  <c r="C62" i="5"/>
  <c r="X61" i="5"/>
  <c r="W61" i="5"/>
  <c r="V61" i="5"/>
  <c r="U61" i="5"/>
  <c r="T61" i="5"/>
  <c r="S61" i="5"/>
  <c r="R61" i="5"/>
  <c r="Q61" i="5"/>
  <c r="P61" i="5"/>
  <c r="O61" i="5"/>
  <c r="N61" i="5"/>
  <c r="M61" i="5"/>
  <c r="C60" i="5"/>
  <c r="X59" i="5"/>
  <c r="W59" i="5"/>
  <c r="V59" i="5"/>
  <c r="U59" i="5"/>
  <c r="T59" i="5"/>
  <c r="S59" i="5"/>
  <c r="R59" i="5"/>
  <c r="Q59" i="5"/>
  <c r="P59" i="5"/>
  <c r="O59" i="5"/>
  <c r="N59" i="5"/>
  <c r="M59" i="5"/>
  <c r="C58" i="5"/>
  <c r="X57" i="5"/>
  <c r="W57" i="5"/>
  <c r="V57" i="5"/>
  <c r="U57" i="5"/>
  <c r="T57" i="5"/>
  <c r="S57" i="5"/>
  <c r="R57" i="5"/>
  <c r="Q57" i="5"/>
  <c r="P57" i="5"/>
  <c r="O57" i="5"/>
  <c r="N57" i="5"/>
  <c r="M57" i="5"/>
  <c r="C56" i="5"/>
  <c r="X52" i="5"/>
  <c r="W52" i="5"/>
  <c r="V52" i="5"/>
  <c r="U52" i="5"/>
  <c r="T52" i="5"/>
  <c r="S52" i="5"/>
  <c r="R52" i="5"/>
  <c r="Q52" i="5"/>
  <c r="P52" i="5"/>
  <c r="O52" i="5"/>
  <c r="N52" i="5"/>
  <c r="M52" i="5"/>
  <c r="C51" i="5"/>
  <c r="X50" i="5"/>
  <c r="W50" i="5"/>
  <c r="V50" i="5"/>
  <c r="U50" i="5"/>
  <c r="T50" i="5"/>
  <c r="S50" i="5"/>
  <c r="R50" i="5"/>
  <c r="Q50" i="5"/>
  <c r="P50" i="5"/>
  <c r="O50" i="5"/>
  <c r="N50" i="5"/>
  <c r="M50" i="5"/>
  <c r="C49" i="5"/>
  <c r="X48" i="5"/>
  <c r="W48" i="5"/>
  <c r="V48" i="5"/>
  <c r="U48" i="5"/>
  <c r="T48" i="5"/>
  <c r="S48" i="5"/>
  <c r="R48" i="5"/>
  <c r="Q48" i="5"/>
  <c r="P48" i="5"/>
  <c r="O48" i="5"/>
  <c r="N48" i="5"/>
  <c r="M48" i="5"/>
  <c r="C47" i="5"/>
  <c r="X46" i="5"/>
  <c r="W46" i="5"/>
  <c r="V46" i="5"/>
  <c r="U46" i="5"/>
  <c r="T46" i="5"/>
  <c r="S46" i="5"/>
  <c r="R46" i="5"/>
  <c r="Q46" i="5"/>
  <c r="P46" i="5"/>
  <c r="O46" i="5"/>
  <c r="N46" i="5"/>
  <c r="M46" i="5"/>
  <c r="C45" i="5"/>
  <c r="X44" i="5"/>
  <c r="W44" i="5"/>
  <c r="V44" i="5"/>
  <c r="U44" i="5"/>
  <c r="T44" i="5"/>
  <c r="S44" i="5"/>
  <c r="R44" i="5"/>
  <c r="Q44" i="5"/>
  <c r="P44" i="5"/>
  <c r="O44" i="5"/>
  <c r="N44" i="5"/>
  <c r="M44" i="5"/>
  <c r="C43" i="5"/>
  <c r="X39" i="5"/>
  <c r="W39" i="5"/>
  <c r="V39" i="5"/>
  <c r="U39" i="5"/>
  <c r="T39" i="5"/>
  <c r="S39" i="5"/>
  <c r="R39" i="5"/>
  <c r="Q39" i="5"/>
  <c r="P39" i="5"/>
  <c r="O39" i="5"/>
  <c r="N39" i="5"/>
  <c r="M39" i="5"/>
  <c r="C38" i="5"/>
  <c r="X37" i="5"/>
  <c r="W37" i="5"/>
  <c r="V37" i="5"/>
  <c r="U37" i="5"/>
  <c r="T37" i="5"/>
  <c r="S37" i="5"/>
  <c r="R37" i="5"/>
  <c r="Q37" i="5"/>
  <c r="P37" i="5"/>
  <c r="O37" i="5"/>
  <c r="N37" i="5"/>
  <c r="M37" i="5"/>
  <c r="C36" i="5"/>
  <c r="X35" i="5"/>
  <c r="W35" i="5"/>
  <c r="V35" i="5"/>
  <c r="U35" i="5"/>
  <c r="T35" i="5"/>
  <c r="S35" i="5"/>
  <c r="R35" i="5"/>
  <c r="Q35" i="5"/>
  <c r="P35" i="5"/>
  <c r="O35" i="5"/>
  <c r="N35" i="5"/>
  <c r="M35" i="5"/>
  <c r="C34" i="5"/>
  <c r="X30" i="5"/>
  <c r="W30" i="5"/>
  <c r="V30" i="5"/>
  <c r="U30" i="5"/>
  <c r="T30" i="5"/>
  <c r="S30" i="5"/>
  <c r="R30" i="5"/>
  <c r="Q30" i="5"/>
  <c r="P30" i="5"/>
  <c r="O30" i="5"/>
  <c r="N30" i="5"/>
  <c r="M30" i="5"/>
  <c r="C29" i="5"/>
  <c r="X28" i="5"/>
  <c r="W28" i="5"/>
  <c r="V28" i="5"/>
  <c r="U28" i="5"/>
  <c r="T28" i="5"/>
  <c r="S28" i="5"/>
  <c r="R28" i="5"/>
  <c r="Q28" i="5"/>
  <c r="P28" i="5"/>
  <c r="O28" i="5"/>
  <c r="N28" i="5"/>
  <c r="M28" i="5"/>
  <c r="C27" i="5"/>
  <c r="X26" i="5"/>
  <c r="W26" i="5"/>
  <c r="V26" i="5"/>
  <c r="U26" i="5"/>
  <c r="T26" i="5"/>
  <c r="S26" i="5"/>
  <c r="R26" i="5"/>
  <c r="Q26" i="5"/>
  <c r="P26" i="5"/>
  <c r="O26" i="5"/>
  <c r="N26" i="5"/>
  <c r="M26" i="5"/>
  <c r="C25" i="5"/>
  <c r="X21" i="5"/>
  <c r="W21" i="5"/>
  <c r="V21" i="5"/>
  <c r="U21" i="5"/>
  <c r="T21" i="5"/>
  <c r="S21" i="5"/>
  <c r="R21" i="5"/>
  <c r="Q21" i="5"/>
  <c r="P21" i="5"/>
  <c r="O21" i="5"/>
  <c r="N21" i="5"/>
  <c r="M21" i="5"/>
  <c r="X17" i="5"/>
  <c r="W17" i="5"/>
  <c r="V17" i="5"/>
  <c r="U17" i="5"/>
  <c r="T17" i="5"/>
  <c r="S17" i="5"/>
  <c r="R17" i="5"/>
  <c r="Q17" i="5"/>
  <c r="P17" i="5"/>
  <c r="O17" i="5"/>
  <c r="N17" i="5"/>
  <c r="M17" i="5"/>
  <c r="C16" i="5"/>
  <c r="X15" i="5"/>
  <c r="Y15" i="5" s="1"/>
  <c r="Z15" i="5" s="1"/>
  <c r="X12" i="5"/>
  <c r="W12" i="5"/>
  <c r="V12" i="5"/>
  <c r="U12" i="5"/>
  <c r="T12" i="5"/>
  <c r="S12" i="5"/>
  <c r="R12" i="5"/>
  <c r="Q12" i="5"/>
  <c r="P12" i="5"/>
  <c r="O12" i="5"/>
  <c r="N12" i="5"/>
  <c r="M12" i="5"/>
  <c r="C11" i="5"/>
  <c r="X10" i="5"/>
  <c r="W10" i="5"/>
  <c r="V10" i="5"/>
  <c r="U10" i="5"/>
  <c r="T10" i="5"/>
  <c r="S10" i="5"/>
  <c r="R10" i="5"/>
  <c r="Q10" i="5"/>
  <c r="P10" i="5"/>
  <c r="O10" i="5"/>
  <c r="N10" i="5"/>
  <c r="M10" i="5"/>
  <c r="C9" i="5"/>
  <c r="X8" i="5"/>
  <c r="W8" i="5"/>
  <c r="V8" i="5"/>
  <c r="U8" i="5"/>
  <c r="T8" i="5"/>
  <c r="S8" i="5"/>
  <c r="R8" i="5"/>
  <c r="Q8" i="5"/>
  <c r="P8" i="5"/>
  <c r="O8" i="5"/>
  <c r="N8" i="5"/>
  <c r="M8" i="5"/>
  <c r="C7" i="5"/>
  <c r="X6" i="5"/>
  <c r="W6" i="5"/>
  <c r="V6" i="5"/>
  <c r="U6" i="5"/>
  <c r="T6" i="5"/>
  <c r="S6" i="5"/>
  <c r="R6" i="5"/>
  <c r="Q6" i="5"/>
  <c r="P6" i="5"/>
  <c r="O6" i="5"/>
  <c r="N6" i="5"/>
  <c r="M6" i="5"/>
  <c r="C5" i="5"/>
  <c r="B101" i="1"/>
  <c r="B15" i="3" s="1"/>
  <c r="B27" i="4" s="1"/>
  <c r="B100" i="1"/>
  <c r="B14" i="3" s="1"/>
  <c r="B26" i="4" s="1"/>
  <c r="B99" i="1"/>
  <c r="B13" i="3" s="1"/>
  <c r="B25" i="4" s="1"/>
  <c r="B98" i="1"/>
  <c r="B12" i="3" s="1"/>
  <c r="B24" i="4" s="1"/>
  <c r="B97" i="1"/>
  <c r="B11" i="3" s="1"/>
  <c r="B23" i="4" s="1"/>
  <c r="B96" i="1"/>
  <c r="B10" i="3" s="1"/>
  <c r="B22" i="4" s="1"/>
  <c r="B95" i="1"/>
  <c r="B9" i="3" s="1"/>
  <c r="B21" i="4" s="1"/>
  <c r="B94" i="1"/>
  <c r="B8" i="3" s="1"/>
  <c r="B20" i="4" s="1"/>
  <c r="C88" i="1"/>
  <c r="C86" i="1"/>
  <c r="C84" i="1"/>
  <c r="C82" i="1"/>
  <c r="C77" i="1"/>
  <c r="C75" i="1"/>
  <c r="C73" i="1"/>
  <c r="C71" i="1"/>
  <c r="C66" i="1"/>
  <c r="C64" i="1"/>
  <c r="C62" i="1"/>
  <c r="C60" i="1"/>
  <c r="C58" i="1"/>
  <c r="C56" i="1"/>
  <c r="C51" i="1"/>
  <c r="C49" i="1"/>
  <c r="C47" i="1"/>
  <c r="C45" i="1"/>
  <c r="C43" i="1"/>
  <c r="C38" i="1"/>
  <c r="C36" i="1"/>
  <c r="C34" i="1"/>
  <c r="C29" i="1"/>
  <c r="C27" i="1"/>
  <c r="C25" i="1"/>
  <c r="C16" i="1"/>
  <c r="C11" i="1"/>
  <c r="C9" i="1"/>
  <c r="C7" i="1"/>
  <c r="C5" i="1"/>
  <c r="M59" i="1"/>
  <c r="N59" i="1"/>
  <c r="O59" i="1"/>
  <c r="P59" i="1"/>
  <c r="Q59" i="1"/>
  <c r="R59" i="1"/>
  <c r="S59" i="1"/>
  <c r="T59" i="1"/>
  <c r="U59" i="1"/>
  <c r="V59" i="1"/>
  <c r="W59" i="1"/>
  <c r="X59" i="1"/>
  <c r="M8" i="1"/>
  <c r="N8" i="1"/>
  <c r="O8" i="1"/>
  <c r="P8" i="1"/>
  <c r="Q8" i="1"/>
  <c r="R8" i="1"/>
  <c r="S8" i="1"/>
  <c r="T8" i="1"/>
  <c r="U8" i="1"/>
  <c r="V8" i="1"/>
  <c r="W8" i="1"/>
  <c r="X8" i="1"/>
  <c r="M10" i="1"/>
  <c r="N10" i="1"/>
  <c r="O10" i="1"/>
  <c r="P10" i="1"/>
  <c r="Q10" i="1"/>
  <c r="R10" i="1"/>
  <c r="S10" i="1"/>
  <c r="T10" i="1"/>
  <c r="U10" i="1"/>
  <c r="V10" i="1"/>
  <c r="W10" i="1"/>
  <c r="X10" i="1"/>
  <c r="M12" i="1"/>
  <c r="N12" i="1"/>
  <c r="O12" i="1"/>
  <c r="P12" i="1"/>
  <c r="Q12" i="1"/>
  <c r="R12" i="1"/>
  <c r="S12" i="1"/>
  <c r="T12" i="1"/>
  <c r="U12" i="1"/>
  <c r="V12" i="1"/>
  <c r="W12" i="1"/>
  <c r="X12" i="1"/>
  <c r="X15" i="1"/>
  <c r="M17" i="1"/>
  <c r="N17" i="1"/>
  <c r="O17" i="1"/>
  <c r="P17" i="1"/>
  <c r="Q17" i="1"/>
  <c r="R17" i="1"/>
  <c r="S17" i="1"/>
  <c r="T17" i="1"/>
  <c r="U17" i="1"/>
  <c r="V17" i="1"/>
  <c r="W17" i="1"/>
  <c r="X17" i="1"/>
  <c r="M21" i="1"/>
  <c r="N21" i="1"/>
  <c r="O21" i="1"/>
  <c r="P21" i="1"/>
  <c r="Q21" i="1"/>
  <c r="R21" i="1"/>
  <c r="S21" i="1"/>
  <c r="T21" i="1"/>
  <c r="U21" i="1"/>
  <c r="V21" i="1"/>
  <c r="W21" i="1"/>
  <c r="X21" i="1"/>
  <c r="M26" i="1"/>
  <c r="N26" i="1"/>
  <c r="O26" i="1"/>
  <c r="P26" i="1"/>
  <c r="Q26" i="1"/>
  <c r="R26" i="1"/>
  <c r="S26" i="1"/>
  <c r="T26" i="1"/>
  <c r="U26" i="1"/>
  <c r="V26" i="1"/>
  <c r="W26" i="1"/>
  <c r="X26" i="1"/>
  <c r="M28" i="1"/>
  <c r="N28" i="1"/>
  <c r="O28" i="1"/>
  <c r="P28" i="1"/>
  <c r="Q28" i="1"/>
  <c r="R28" i="1"/>
  <c r="S28" i="1"/>
  <c r="T28" i="1"/>
  <c r="U28" i="1"/>
  <c r="V28" i="1"/>
  <c r="W28" i="1"/>
  <c r="X28" i="1"/>
  <c r="M30" i="1"/>
  <c r="N30" i="1"/>
  <c r="O30" i="1"/>
  <c r="P30" i="1"/>
  <c r="Q30" i="1"/>
  <c r="R30" i="1"/>
  <c r="S30" i="1"/>
  <c r="T30" i="1"/>
  <c r="U30" i="1"/>
  <c r="V30" i="1"/>
  <c r="W30" i="1"/>
  <c r="X30" i="1"/>
  <c r="M35" i="1"/>
  <c r="N35" i="1"/>
  <c r="O35" i="1"/>
  <c r="P35" i="1"/>
  <c r="Q35" i="1"/>
  <c r="R35" i="1"/>
  <c r="S35" i="1"/>
  <c r="T35" i="1"/>
  <c r="U35" i="1"/>
  <c r="V35" i="1"/>
  <c r="W35" i="1"/>
  <c r="X35" i="1"/>
  <c r="M37" i="1"/>
  <c r="N37" i="1"/>
  <c r="O37" i="1"/>
  <c r="P37" i="1"/>
  <c r="Q37" i="1"/>
  <c r="R37" i="1"/>
  <c r="S37" i="1"/>
  <c r="T37" i="1"/>
  <c r="U37" i="1"/>
  <c r="V37" i="1"/>
  <c r="W37" i="1"/>
  <c r="X37" i="1"/>
  <c r="M39" i="1"/>
  <c r="N39" i="1"/>
  <c r="O39" i="1"/>
  <c r="P39" i="1"/>
  <c r="Q39" i="1"/>
  <c r="R39" i="1"/>
  <c r="S39" i="1"/>
  <c r="T39" i="1"/>
  <c r="U39" i="1"/>
  <c r="V39" i="1"/>
  <c r="W39" i="1"/>
  <c r="X39" i="1"/>
  <c r="M44" i="1"/>
  <c r="N44" i="1"/>
  <c r="O44" i="1"/>
  <c r="P44" i="1"/>
  <c r="Q44" i="1"/>
  <c r="R44" i="1"/>
  <c r="S44" i="1"/>
  <c r="T44" i="1"/>
  <c r="U44" i="1"/>
  <c r="V44" i="1"/>
  <c r="W44" i="1"/>
  <c r="X44" i="1"/>
  <c r="M46" i="1"/>
  <c r="N46" i="1"/>
  <c r="O46" i="1"/>
  <c r="P46" i="1"/>
  <c r="Q46" i="1"/>
  <c r="R46" i="1"/>
  <c r="S46" i="1"/>
  <c r="T46" i="1"/>
  <c r="U46" i="1"/>
  <c r="V46" i="1"/>
  <c r="W46" i="1"/>
  <c r="X46" i="1"/>
  <c r="M48" i="1"/>
  <c r="N48" i="1"/>
  <c r="O48" i="1"/>
  <c r="P48" i="1"/>
  <c r="Q48" i="1"/>
  <c r="R48" i="1"/>
  <c r="S48" i="1"/>
  <c r="T48" i="1"/>
  <c r="U48" i="1"/>
  <c r="V48" i="1"/>
  <c r="W48" i="1"/>
  <c r="X48" i="1"/>
  <c r="M50" i="1"/>
  <c r="N50" i="1"/>
  <c r="O50" i="1"/>
  <c r="P50" i="1"/>
  <c r="Q50" i="1"/>
  <c r="R50" i="1"/>
  <c r="S50" i="1"/>
  <c r="T50" i="1"/>
  <c r="U50" i="1"/>
  <c r="V50" i="1"/>
  <c r="W50" i="1"/>
  <c r="X50" i="1"/>
  <c r="M52" i="1"/>
  <c r="N52" i="1"/>
  <c r="O52" i="1"/>
  <c r="P52" i="1"/>
  <c r="Q52" i="1"/>
  <c r="R52" i="1"/>
  <c r="S52" i="1"/>
  <c r="T52" i="1"/>
  <c r="U52" i="1"/>
  <c r="V52" i="1"/>
  <c r="W52" i="1"/>
  <c r="X52" i="1"/>
  <c r="M57" i="1"/>
  <c r="N57" i="1"/>
  <c r="O57" i="1"/>
  <c r="P57" i="1"/>
  <c r="Q57" i="1"/>
  <c r="R57" i="1"/>
  <c r="S57" i="1"/>
  <c r="T57" i="1"/>
  <c r="U57" i="1"/>
  <c r="V57" i="1"/>
  <c r="W57" i="1"/>
  <c r="X57" i="1"/>
  <c r="M61" i="1"/>
  <c r="N61" i="1"/>
  <c r="O61" i="1"/>
  <c r="P61" i="1"/>
  <c r="Q61" i="1"/>
  <c r="R61" i="1"/>
  <c r="S61" i="1"/>
  <c r="T61" i="1"/>
  <c r="U61" i="1"/>
  <c r="V61" i="1"/>
  <c r="W61" i="1"/>
  <c r="X61" i="1"/>
  <c r="M63" i="1"/>
  <c r="N63" i="1"/>
  <c r="O63" i="1"/>
  <c r="P63" i="1"/>
  <c r="Q63" i="1"/>
  <c r="R63" i="1"/>
  <c r="S63" i="1"/>
  <c r="T63" i="1"/>
  <c r="U63" i="1"/>
  <c r="V63" i="1"/>
  <c r="W63" i="1"/>
  <c r="X63" i="1"/>
  <c r="M65" i="1"/>
  <c r="N65" i="1"/>
  <c r="O65" i="1"/>
  <c r="P65" i="1"/>
  <c r="Q65" i="1"/>
  <c r="R65" i="1"/>
  <c r="S65" i="1"/>
  <c r="T65" i="1"/>
  <c r="U65" i="1"/>
  <c r="V65" i="1"/>
  <c r="W65" i="1"/>
  <c r="X65" i="1"/>
  <c r="M67" i="1"/>
  <c r="N67" i="1"/>
  <c r="O67" i="1"/>
  <c r="P67" i="1"/>
  <c r="Q67" i="1"/>
  <c r="R67" i="1"/>
  <c r="S67" i="1"/>
  <c r="T67" i="1"/>
  <c r="U67" i="1"/>
  <c r="V67" i="1"/>
  <c r="W67" i="1"/>
  <c r="X67" i="1"/>
  <c r="M72" i="1"/>
  <c r="N72" i="1"/>
  <c r="O72" i="1"/>
  <c r="P72" i="1"/>
  <c r="Q72" i="1"/>
  <c r="R72" i="1"/>
  <c r="S72" i="1"/>
  <c r="T72" i="1"/>
  <c r="U72" i="1"/>
  <c r="V72" i="1"/>
  <c r="W72" i="1"/>
  <c r="X72" i="1"/>
  <c r="M74" i="1"/>
  <c r="N74" i="1"/>
  <c r="O74" i="1"/>
  <c r="P74" i="1"/>
  <c r="Q74" i="1"/>
  <c r="R74" i="1"/>
  <c r="S74" i="1"/>
  <c r="T74" i="1"/>
  <c r="U74" i="1"/>
  <c r="V74" i="1"/>
  <c r="W74" i="1"/>
  <c r="X74" i="1"/>
  <c r="M76" i="1"/>
  <c r="N76" i="1"/>
  <c r="O76" i="1"/>
  <c r="P76" i="1"/>
  <c r="Q76" i="1"/>
  <c r="R76" i="1"/>
  <c r="S76" i="1"/>
  <c r="T76" i="1"/>
  <c r="U76" i="1"/>
  <c r="V76" i="1"/>
  <c r="W76" i="1"/>
  <c r="X76" i="1"/>
  <c r="M78" i="1"/>
  <c r="N78" i="1"/>
  <c r="O78" i="1"/>
  <c r="P78" i="1"/>
  <c r="Q78" i="1"/>
  <c r="R78" i="1"/>
  <c r="S78" i="1"/>
  <c r="T78" i="1"/>
  <c r="U78" i="1"/>
  <c r="V78" i="1"/>
  <c r="W78" i="1"/>
  <c r="X78" i="1"/>
  <c r="M83" i="1"/>
  <c r="N83" i="1"/>
  <c r="O83" i="1"/>
  <c r="P83" i="1"/>
  <c r="Q83" i="1"/>
  <c r="R83" i="1"/>
  <c r="S83" i="1"/>
  <c r="T83" i="1"/>
  <c r="U83" i="1"/>
  <c r="V83" i="1"/>
  <c r="W83" i="1"/>
  <c r="X83" i="1"/>
  <c r="M85" i="1"/>
  <c r="N85" i="1"/>
  <c r="O85" i="1"/>
  <c r="P85" i="1"/>
  <c r="Q85" i="1"/>
  <c r="R85" i="1"/>
  <c r="S85" i="1"/>
  <c r="T85" i="1"/>
  <c r="U85" i="1"/>
  <c r="V85" i="1"/>
  <c r="W85" i="1"/>
  <c r="X85" i="1"/>
  <c r="M87" i="1"/>
  <c r="N87" i="1"/>
  <c r="O87" i="1"/>
  <c r="P87" i="1"/>
  <c r="Q87" i="1"/>
  <c r="R87" i="1"/>
  <c r="S87" i="1"/>
  <c r="T87" i="1"/>
  <c r="U87" i="1"/>
  <c r="V87" i="1"/>
  <c r="W87" i="1"/>
  <c r="X87" i="1"/>
  <c r="M89" i="1"/>
  <c r="N89" i="1"/>
  <c r="O89" i="1"/>
  <c r="P89" i="1"/>
  <c r="Q89" i="1"/>
  <c r="R89" i="1"/>
  <c r="S89" i="1"/>
  <c r="T89" i="1"/>
  <c r="U89" i="1"/>
  <c r="V89" i="1"/>
  <c r="W89" i="1"/>
  <c r="X89" i="1"/>
  <c r="T6" i="1"/>
  <c r="U6" i="1"/>
  <c r="V6" i="1"/>
  <c r="W6" i="1"/>
  <c r="X6" i="1"/>
  <c r="S6" i="1"/>
  <c r="N6" i="1"/>
  <c r="O6" i="1"/>
  <c r="P6" i="1"/>
  <c r="Q6" i="1"/>
  <c r="R6" i="1"/>
  <c r="M6" i="1"/>
  <c r="Y61" i="6" l="1"/>
  <c r="Z61" i="6" s="1"/>
  <c r="D60" i="6" s="1"/>
  <c r="Y6" i="1"/>
  <c r="Z6" i="1" s="1"/>
  <c r="Y50" i="6"/>
  <c r="Y17" i="1"/>
  <c r="Y12" i="1"/>
  <c r="Y8" i="1"/>
  <c r="Z8" i="1" s="1"/>
  <c r="D7" i="1" s="1"/>
  <c r="Y61" i="1"/>
  <c r="Y52" i="1"/>
  <c r="Y50" i="1"/>
  <c r="Y48" i="1"/>
  <c r="Z48" i="1" s="1"/>
  <c r="D47" i="1" s="1"/>
  <c r="Y46" i="1"/>
  <c r="Y44" i="1"/>
  <c r="Y39" i="1"/>
  <c r="Z39" i="1" s="1"/>
  <c r="D38" i="1" s="1"/>
  <c r="Y37" i="1"/>
  <c r="Z37" i="1" s="1"/>
  <c r="D36" i="1" s="1"/>
  <c r="Y35" i="1"/>
  <c r="Y28" i="1"/>
  <c r="Y26" i="1"/>
  <c r="Z26" i="1" s="1"/>
  <c r="D25" i="1" s="1"/>
  <c r="Y21" i="1"/>
  <c r="Y61" i="5"/>
  <c r="Z61" i="5" s="1"/>
  <c r="Y59" i="6"/>
  <c r="Y10" i="1"/>
  <c r="Z10" i="1" s="1"/>
  <c r="D9" i="1" s="1"/>
  <c r="Y63" i="5"/>
  <c r="Z63" i="5" s="1"/>
  <c r="D62" i="5" s="1"/>
  <c r="Y12" i="6"/>
  <c r="Y26" i="5"/>
  <c r="Z26" i="5" s="1"/>
  <c r="D25" i="5" s="1"/>
  <c r="Y46" i="6"/>
  <c r="Y63" i="6"/>
  <c r="Y67" i="1"/>
  <c r="Y8" i="5"/>
  <c r="Z8" i="5" s="1"/>
  <c r="D7" i="5" s="1"/>
  <c r="Y57" i="6"/>
  <c r="Y15" i="1"/>
  <c r="Z15" i="1" s="1"/>
  <c r="C90" i="1"/>
  <c r="C68" i="5"/>
  <c r="C40" i="5"/>
  <c r="C31" i="1"/>
  <c r="C53" i="1"/>
  <c r="C53" i="6"/>
  <c r="C22" i="1"/>
  <c r="C22" i="5"/>
  <c r="C53" i="5"/>
  <c r="D60" i="5"/>
  <c r="C90" i="5"/>
  <c r="Y89" i="6"/>
  <c r="Z89" i="6" s="1"/>
  <c r="D88" i="6" s="1"/>
  <c r="Y87" i="6"/>
  <c r="Z87" i="6" s="1"/>
  <c r="D86" i="6" s="1"/>
  <c r="Y85" i="6"/>
  <c r="Z85" i="6" s="1"/>
  <c r="D84" i="6" s="1"/>
  <c r="Y83" i="6"/>
  <c r="Z83" i="6" s="1"/>
  <c r="D82" i="6" s="1"/>
  <c r="Y78" i="6"/>
  <c r="Z78" i="6" s="1"/>
  <c r="D77" i="6" s="1"/>
  <c r="Y76" i="6"/>
  <c r="Z76" i="6" s="1"/>
  <c r="D75" i="6" s="1"/>
  <c r="Y74" i="6"/>
  <c r="Z74" i="6" s="1"/>
  <c r="D73" i="6" s="1"/>
  <c r="Y72" i="6"/>
  <c r="Z72" i="6" s="1"/>
  <c r="D71" i="6" s="1"/>
  <c r="Y67" i="6"/>
  <c r="Z67" i="6" s="1"/>
  <c r="D66" i="6" s="1"/>
  <c r="Y65" i="6"/>
  <c r="Z65" i="6" s="1"/>
  <c r="D64" i="6" s="1"/>
  <c r="Y52" i="6"/>
  <c r="Z52" i="6" s="1"/>
  <c r="D51" i="6" s="1"/>
  <c r="Z50" i="6"/>
  <c r="Y48" i="6"/>
  <c r="Z48" i="6" s="1"/>
  <c r="D47" i="6" s="1"/>
  <c r="Z46" i="6"/>
  <c r="D45" i="6" s="1"/>
  <c r="Y44" i="6"/>
  <c r="Z44" i="6" s="1"/>
  <c r="D43" i="6" s="1"/>
  <c r="Y39" i="6"/>
  <c r="Z39" i="6" s="1"/>
  <c r="D38" i="6" s="1"/>
  <c r="Y37" i="6"/>
  <c r="Z37" i="6" s="1"/>
  <c r="D36" i="6" s="1"/>
  <c r="Y35" i="6"/>
  <c r="Z35" i="6" s="1"/>
  <c r="D34" i="6" s="1"/>
  <c r="D29" i="6"/>
  <c r="Y28" i="6"/>
  <c r="Z28" i="6" s="1"/>
  <c r="D27" i="6" s="1"/>
  <c r="Y26" i="6"/>
  <c r="Z26" i="6" s="1"/>
  <c r="D25" i="6" s="1"/>
  <c r="Y21" i="6"/>
  <c r="Z21" i="6" s="1"/>
  <c r="D20" i="6" s="1"/>
  <c r="Y17" i="6"/>
  <c r="Z17" i="6" s="1"/>
  <c r="D16" i="6" s="1"/>
  <c r="Z12" i="6"/>
  <c r="D11" i="6" s="1"/>
  <c r="Y10" i="6"/>
  <c r="Z10" i="6" s="1"/>
  <c r="D9" i="6" s="1"/>
  <c r="Y8" i="6"/>
  <c r="Z8" i="6" s="1"/>
  <c r="D7" i="6" s="1"/>
  <c r="Y6" i="6"/>
  <c r="Z6" i="6" s="1"/>
  <c r="D5" i="6" s="1"/>
  <c r="Y89" i="5"/>
  <c r="Z89" i="5" s="1"/>
  <c r="D88" i="5" s="1"/>
  <c r="Y87" i="5"/>
  <c r="Z87" i="5" s="1"/>
  <c r="D86" i="5" s="1"/>
  <c r="Y85" i="5"/>
  <c r="Z85" i="5" s="1"/>
  <c r="D84" i="5" s="1"/>
  <c r="Y83" i="5"/>
  <c r="Z83" i="5" s="1"/>
  <c r="D82" i="5" s="1"/>
  <c r="Y78" i="5"/>
  <c r="Z78" i="5" s="1"/>
  <c r="D77" i="5" s="1"/>
  <c r="Y76" i="5"/>
  <c r="Z76" i="5" s="1"/>
  <c r="D75" i="5" s="1"/>
  <c r="Y74" i="5"/>
  <c r="Z74" i="5" s="1"/>
  <c r="D73" i="5" s="1"/>
  <c r="Y72" i="5"/>
  <c r="Z72" i="5" s="1"/>
  <c r="D71" i="5" s="1"/>
  <c r="Y67" i="5"/>
  <c r="Z67" i="5" s="1"/>
  <c r="D66" i="5" s="1"/>
  <c r="Y65" i="5"/>
  <c r="Z65" i="5" s="1"/>
  <c r="D64" i="5" s="1"/>
  <c r="Y59" i="5"/>
  <c r="Z59" i="5" s="1"/>
  <c r="D58" i="5" s="1"/>
  <c r="Y57" i="5"/>
  <c r="Z57" i="5" s="1"/>
  <c r="D56" i="5" s="1"/>
  <c r="Y52" i="5"/>
  <c r="Z52" i="5" s="1"/>
  <c r="D51" i="5" s="1"/>
  <c r="Y50" i="5"/>
  <c r="Z50" i="5" s="1"/>
  <c r="D49" i="5" s="1"/>
  <c r="Y48" i="5"/>
  <c r="Z48" i="5" s="1"/>
  <c r="D47" i="5" s="1"/>
  <c r="Y46" i="5"/>
  <c r="Z46" i="5" s="1"/>
  <c r="D45" i="5" s="1"/>
  <c r="Y44" i="5"/>
  <c r="Z44" i="5" s="1"/>
  <c r="D43" i="5" s="1"/>
  <c r="Y39" i="5"/>
  <c r="Z39" i="5" s="1"/>
  <c r="D38" i="5" s="1"/>
  <c r="Y37" i="5"/>
  <c r="Z37" i="5" s="1"/>
  <c r="D36" i="5" s="1"/>
  <c r="Y35" i="5"/>
  <c r="Z35" i="5" s="1"/>
  <c r="D34" i="5" s="1"/>
  <c r="D29" i="5"/>
  <c r="Y28" i="5"/>
  <c r="Z28" i="5" s="1"/>
  <c r="D27" i="5" s="1"/>
  <c r="Y21" i="5"/>
  <c r="Z21" i="5" s="1"/>
  <c r="D20" i="5" s="1"/>
  <c r="Y17" i="5"/>
  <c r="Z17" i="5" s="1"/>
  <c r="D16" i="5" s="1"/>
  <c r="Y12" i="5"/>
  <c r="Z12" i="5" s="1"/>
  <c r="D11" i="5" s="1"/>
  <c r="Y10" i="5"/>
  <c r="Z10" i="5" s="1"/>
  <c r="D9" i="5" s="1"/>
  <c r="Y6" i="5"/>
  <c r="Z6" i="5" s="1"/>
  <c r="D5" i="5" s="1"/>
  <c r="Y89" i="1"/>
  <c r="Z89" i="1" s="1"/>
  <c r="D88" i="1" s="1"/>
  <c r="Y87" i="1"/>
  <c r="Y85" i="1"/>
  <c r="Y83" i="1"/>
  <c r="Y78" i="1"/>
  <c r="Y76" i="1"/>
  <c r="Z76" i="1" s="1"/>
  <c r="D75" i="1" s="1"/>
  <c r="Y74" i="1"/>
  <c r="Z74" i="1" s="1"/>
  <c r="D73" i="1" s="1"/>
  <c r="Y72" i="1"/>
  <c r="Z72" i="1" s="1"/>
  <c r="D71" i="1" s="1"/>
  <c r="Y65" i="1"/>
  <c r="Z65" i="1" s="1"/>
  <c r="D64" i="1" s="1"/>
  <c r="Y63" i="1"/>
  <c r="Z63" i="1" s="1"/>
  <c r="D62" i="1" s="1"/>
  <c r="Y59" i="1"/>
  <c r="Z59" i="1" s="1"/>
  <c r="D58" i="1" s="1"/>
  <c r="Y57" i="1"/>
  <c r="Z63" i="6"/>
  <c r="D62" i="6" s="1"/>
  <c r="Z59" i="6"/>
  <c r="D58" i="6" s="1"/>
  <c r="Z57" i="6"/>
  <c r="D56" i="6" s="1"/>
  <c r="C31" i="6"/>
  <c r="C13" i="5"/>
  <c r="C13" i="6"/>
  <c r="C13" i="1"/>
  <c r="D49" i="6"/>
  <c r="C79" i="6"/>
  <c r="C22" i="6"/>
  <c r="C40" i="6"/>
  <c r="C68" i="6"/>
  <c r="C90" i="6"/>
  <c r="C31" i="5"/>
  <c r="C79" i="5"/>
  <c r="C40" i="1"/>
  <c r="C68" i="1"/>
  <c r="C79" i="1"/>
  <c r="Z87" i="1"/>
  <c r="D86" i="1" s="1"/>
  <c r="Z52" i="1"/>
  <c r="D51" i="1" s="1"/>
  <c r="Z44" i="1"/>
  <c r="D43" i="1" s="1"/>
  <c r="D29" i="1"/>
  <c r="Z17" i="1"/>
  <c r="D16" i="1" s="1"/>
  <c r="Z85" i="1"/>
  <c r="D84" i="1" s="1"/>
  <c r="Z67" i="1"/>
  <c r="D66" i="1" s="1"/>
  <c r="Z61" i="1"/>
  <c r="D60" i="1" s="1"/>
  <c r="Z57" i="1"/>
  <c r="D56" i="1" s="1"/>
  <c r="Z50" i="1"/>
  <c r="D49" i="1" s="1"/>
  <c r="Z46" i="1"/>
  <c r="D45" i="1" s="1"/>
  <c r="Z35" i="1"/>
  <c r="D34" i="1" s="1"/>
  <c r="Z28" i="1"/>
  <c r="D27" i="1" s="1"/>
  <c r="Z21" i="1"/>
  <c r="D20" i="1" s="1"/>
  <c r="D5" i="1"/>
  <c r="Z83" i="1"/>
  <c r="D82" i="1" s="1"/>
  <c r="Z78" i="1"/>
  <c r="D77" i="1" s="1"/>
  <c r="Z12" i="1"/>
  <c r="D11" i="1" s="1"/>
  <c r="D31" i="6" l="1"/>
  <c r="D96" i="6" s="1"/>
  <c r="F10" i="3" s="1"/>
  <c r="D90" i="5"/>
  <c r="D101" i="5" s="1"/>
  <c r="E15" i="3" s="1"/>
  <c r="D68" i="5"/>
  <c r="D99" i="5" s="1"/>
  <c r="E13" i="3" s="1"/>
  <c r="D40" i="5"/>
  <c r="D97" i="5" s="1"/>
  <c r="E11" i="3" s="1"/>
  <c r="D22" i="5"/>
  <c r="D95" i="5" s="1"/>
  <c r="E9" i="3" s="1"/>
  <c r="D40" i="6"/>
  <c r="D97" i="6" s="1"/>
  <c r="F11" i="3" s="1"/>
  <c r="D13" i="6"/>
  <c r="D94" i="6" s="1"/>
  <c r="F8" i="3" s="1"/>
  <c r="D79" i="5"/>
  <c r="D100" i="5" s="1"/>
  <c r="E14" i="3" s="1"/>
  <c r="D79" i="6"/>
  <c r="D100" i="6" s="1"/>
  <c r="F14" i="3" s="1"/>
  <c r="D90" i="1"/>
  <c r="D101" i="1" s="1"/>
  <c r="D15" i="3" s="1"/>
  <c r="D31" i="5"/>
  <c r="D96" i="5" s="1"/>
  <c r="E10" i="3" s="1"/>
  <c r="D22" i="6"/>
  <c r="D95" i="6" s="1"/>
  <c r="F9" i="3" s="1"/>
  <c r="D53" i="5"/>
  <c r="D98" i="5" s="1"/>
  <c r="E12" i="3" s="1"/>
  <c r="D90" i="6"/>
  <c r="D101" i="6" s="1"/>
  <c r="F15" i="3" s="1"/>
  <c r="D53" i="6"/>
  <c r="D98" i="6" s="1"/>
  <c r="F12" i="3" s="1"/>
  <c r="D13" i="5"/>
  <c r="D94" i="5" s="1"/>
  <c r="E8" i="3" s="1"/>
  <c r="D68" i="6"/>
  <c r="D99" i="6" s="1"/>
  <c r="F13" i="3" s="1"/>
  <c r="D68" i="1"/>
  <c r="D99" i="1" s="1"/>
  <c r="D13" i="3" s="1"/>
  <c r="D31" i="1"/>
  <c r="D96" i="1" s="1"/>
  <c r="D10" i="3" s="1"/>
  <c r="D79" i="1"/>
  <c r="D100" i="1" s="1"/>
  <c r="D14" i="3" s="1"/>
  <c r="D53" i="1"/>
  <c r="D98" i="1" s="1"/>
  <c r="D12" i="3" s="1"/>
  <c r="D40" i="1"/>
  <c r="D97" i="1" s="1"/>
  <c r="D11" i="3" s="1"/>
  <c r="D22" i="1"/>
  <c r="D95" i="1" s="1"/>
  <c r="D9" i="3" s="1"/>
  <c r="D13" i="1"/>
  <c r="D94" i="1" s="1"/>
  <c r="D8" i="3" s="1"/>
  <c r="D16" i="3" l="1"/>
  <c r="E16" i="3"/>
  <c r="F16" i="3"/>
</calcChain>
</file>

<file path=xl/sharedStrings.xml><?xml version="1.0" encoding="utf-8"?>
<sst xmlns="http://schemas.openxmlformats.org/spreadsheetml/2006/main" count="862" uniqueCount="211">
  <si>
    <t>No</t>
  </si>
  <si>
    <t>Yes</t>
  </si>
  <si>
    <t>USE</t>
  </si>
  <si>
    <t>CONFORMANT</t>
  </si>
  <si>
    <t>SCORE</t>
  </si>
  <si>
    <t>Page Count</t>
  </si>
  <si>
    <t>Layout</t>
  </si>
  <si>
    <t>Format</t>
  </si>
  <si>
    <t>Naming Convention</t>
  </si>
  <si>
    <t>N/A</t>
  </si>
  <si>
    <t>Other Requirements</t>
  </si>
  <si>
    <t>Submission</t>
  </si>
  <si>
    <t>Clear</t>
  </si>
  <si>
    <t>Explains how</t>
  </si>
  <si>
    <t>Complete answers</t>
  </si>
  <si>
    <t>Excellent</t>
  </si>
  <si>
    <t>Very Good</t>
  </si>
  <si>
    <t>Good</t>
  </si>
  <si>
    <t>Poor</t>
  </si>
  <si>
    <t>Very Poor</t>
  </si>
  <si>
    <t>No Evidence</t>
  </si>
  <si>
    <t>Details Benefit</t>
  </si>
  <si>
    <t>Provides Evidence</t>
  </si>
  <si>
    <t>Additional Features</t>
  </si>
  <si>
    <t>States their needs</t>
  </si>
  <si>
    <t>Addresses their needs</t>
  </si>
  <si>
    <t>Details value</t>
  </si>
  <si>
    <t>Consistent benefits</t>
  </si>
  <si>
    <t>Provides Alternatives</t>
  </si>
  <si>
    <t>Easy to navigate</t>
  </si>
  <si>
    <t>Key information 1st</t>
  </si>
  <si>
    <t>Compliance obvious</t>
  </si>
  <si>
    <t>CLEAR DOCUMENT</t>
  </si>
  <si>
    <t>Easy to Evaluate</t>
  </si>
  <si>
    <t>Short sentences</t>
  </si>
  <si>
    <t>Customer language</t>
  </si>
  <si>
    <t>No excess words</t>
  </si>
  <si>
    <t>Active voice</t>
  </si>
  <si>
    <t>Positive writing</t>
  </si>
  <si>
    <t>One voice</t>
  </si>
  <si>
    <t>Other Factors</t>
  </si>
  <si>
    <t>Key Elements</t>
  </si>
  <si>
    <t>Cross-referencing</t>
  </si>
  <si>
    <t>Structure &amp; flow</t>
  </si>
  <si>
    <t>Introductions</t>
  </si>
  <si>
    <t>Free of ambiguity</t>
  </si>
  <si>
    <t>Confident tone</t>
  </si>
  <si>
    <t>ENTICING DOCUMENT</t>
  </si>
  <si>
    <t>Reading Style</t>
  </si>
  <si>
    <t>Enjoyable read</t>
  </si>
  <si>
    <t>Learn for it</t>
  </si>
  <si>
    <t>Relevant to customer</t>
  </si>
  <si>
    <t>Everyday words</t>
  </si>
  <si>
    <t>Reading Power</t>
  </si>
  <si>
    <t>Thought provoking</t>
  </si>
  <si>
    <t>Credible</t>
  </si>
  <si>
    <t>Commitment evident</t>
  </si>
  <si>
    <t>Evokes emotions</t>
  </si>
  <si>
    <t>Proof</t>
  </si>
  <si>
    <t>Independent proof</t>
  </si>
  <si>
    <t>Relevant facts</t>
  </si>
  <si>
    <t>Current facts</t>
  </si>
  <si>
    <t>Accurate facts</t>
  </si>
  <si>
    <t>Persuasive</t>
  </si>
  <si>
    <t>RECEPTIVITY</t>
  </si>
  <si>
    <t>Deliver Customer Objectives</t>
  </si>
  <si>
    <t>Supports customer vision</t>
  </si>
  <si>
    <t>Confidence in delivery</t>
  </si>
  <si>
    <t>Boiler-plate tailored</t>
  </si>
  <si>
    <t>Understanding the Customer</t>
  </si>
  <si>
    <t>Customer's language</t>
  </si>
  <si>
    <t>Shows listening</t>
  </si>
  <si>
    <t>Focus on Customers</t>
  </si>
  <si>
    <t>Customer first</t>
  </si>
  <si>
    <t>Talks more about them</t>
  </si>
  <si>
    <t>GRAPHICAL</t>
  </si>
  <si>
    <t>Key and Supporting</t>
  </si>
  <si>
    <t>Supports understanding</t>
  </si>
  <si>
    <t>Easy to understand</t>
  </si>
  <si>
    <t>Minimal text</t>
  </si>
  <si>
    <t>Orientation &amp; size</t>
  </si>
  <si>
    <t>Action Captions</t>
  </si>
  <si>
    <t>Short</t>
  </si>
  <si>
    <t>Hook to read</t>
  </si>
  <si>
    <t>Positive</t>
  </si>
  <si>
    <t>Relevant</t>
  </si>
  <si>
    <t>Lists and Tables</t>
  </si>
  <si>
    <t>Similar style</t>
  </si>
  <si>
    <t>One Per graphic</t>
  </si>
  <si>
    <t>Colourful bullets</t>
  </si>
  <si>
    <t>Sensible page breaks</t>
  </si>
  <si>
    <t>Graphical tables</t>
  </si>
  <si>
    <t>Callouts</t>
  </si>
  <si>
    <t>Support benefits</t>
  </si>
  <si>
    <t>Provide evidence</t>
  </si>
  <si>
    <t>Position on page</t>
  </si>
  <si>
    <t>Readable</t>
  </si>
  <si>
    <t>General Rules</t>
  </si>
  <si>
    <t>Stock graphics styled</t>
  </si>
  <si>
    <t>Professional</t>
  </si>
  <si>
    <t>High Resolution</t>
  </si>
  <si>
    <t>DESIGN</t>
  </si>
  <si>
    <t>Cover Art</t>
  </si>
  <si>
    <t>Attention grabbing</t>
  </si>
  <si>
    <t>Strap Line</t>
  </si>
  <si>
    <t>Title and reference</t>
  </si>
  <si>
    <t>Page Layout</t>
  </si>
  <si>
    <t>Page Breaks</t>
  </si>
  <si>
    <t>Headers &amp; footers</t>
  </si>
  <si>
    <t>Ragged edge</t>
  </si>
  <si>
    <t>Numbering convention</t>
  </si>
  <si>
    <t>Other Page Layaout</t>
  </si>
  <si>
    <t>Pages numbered</t>
  </si>
  <si>
    <t>Copyright statement</t>
  </si>
  <si>
    <t>Contents Page</t>
  </si>
  <si>
    <t>Common font set</t>
  </si>
  <si>
    <t>Font size</t>
  </si>
  <si>
    <t>White Space</t>
  </si>
  <si>
    <t>1/3rd White space</t>
  </si>
  <si>
    <t>Margin size</t>
  </si>
  <si>
    <t>Paragraph spacing</t>
  </si>
  <si>
    <t>Graphics spacing</t>
  </si>
  <si>
    <t>Customer Branding</t>
  </si>
  <si>
    <t xml:space="preserve">Connects to customer </t>
  </si>
  <si>
    <t>Combines branding</t>
  </si>
  <si>
    <t>Headings</t>
  </si>
  <si>
    <t>Consistent</t>
  </si>
  <si>
    <t>Hooks to read</t>
  </si>
  <si>
    <t>BUSINESS CASE</t>
  </si>
  <si>
    <t>Convincing</t>
  </si>
  <si>
    <t>Rational</t>
  </si>
  <si>
    <t>Shows value £</t>
  </si>
  <si>
    <t>Believable</t>
  </si>
  <si>
    <t>Value Proposition 2</t>
  </si>
  <si>
    <t>Value Proposition 1</t>
  </si>
  <si>
    <t>Appealing</t>
  </si>
  <si>
    <t>Competitive</t>
  </si>
  <si>
    <t>Graphical</t>
  </si>
  <si>
    <t>Elements of benefits</t>
  </si>
  <si>
    <t>Worries and Concerns</t>
  </si>
  <si>
    <t>Realistic</t>
  </si>
  <si>
    <t>Why Us</t>
  </si>
  <si>
    <t>Strong Evidence</t>
  </si>
  <si>
    <t>Case studies</t>
  </si>
  <si>
    <t>Testimonials</t>
  </si>
  <si>
    <t>Awards</t>
  </si>
  <si>
    <t>Independent research</t>
  </si>
  <si>
    <t>Rational reasons</t>
  </si>
  <si>
    <t xml:space="preserve">COMPETITIVE </t>
  </si>
  <si>
    <t>Benefit Statements 1</t>
  </si>
  <si>
    <t>Benefit Statements 2</t>
  </si>
  <si>
    <t>Relevantly repeated</t>
  </si>
  <si>
    <t>Discriminators</t>
  </si>
  <si>
    <t>Depicted across proposal</t>
  </si>
  <si>
    <t>Supported with evidence</t>
  </si>
  <si>
    <t>Specific</t>
  </si>
  <si>
    <t>Powerful</t>
  </si>
  <si>
    <t>Add value</t>
  </si>
  <si>
    <t>Competitive Strengths</t>
  </si>
  <si>
    <t>Show we are as capable</t>
  </si>
  <si>
    <t>Used to concern customer</t>
  </si>
  <si>
    <t>SCORES</t>
  </si>
  <si>
    <t>Gives confidence</t>
  </si>
  <si>
    <t>Show we meet objectives</t>
  </si>
  <si>
    <t>Paraphrases customer</t>
  </si>
  <si>
    <t>At least 1 per benefit</t>
  </si>
  <si>
    <t>Quantity</t>
  </si>
  <si>
    <t>Similar Style</t>
  </si>
  <si>
    <t>Paper size</t>
  </si>
  <si>
    <t>Give Confidence</t>
  </si>
  <si>
    <r>
      <t xml:space="preserve">Alchemy Proposal Toolkit </t>
    </r>
    <r>
      <rPr>
        <sz val="16"/>
        <color theme="1"/>
        <rFont val="Arial Rounded MT Bold"/>
        <family val="2"/>
      </rPr>
      <t>1st Review</t>
    </r>
  </si>
  <si>
    <t>Proposal Name</t>
  </si>
  <si>
    <t>Review Requirements</t>
  </si>
  <si>
    <t>Conforms to Requirements</t>
  </si>
  <si>
    <t>Answers Questions</t>
  </si>
  <si>
    <t>Answers  Questions</t>
  </si>
  <si>
    <t>Understanding of Requirements</t>
  </si>
  <si>
    <t>Attributes</t>
  </si>
  <si>
    <t>Target</t>
  </si>
  <si>
    <t>Score at Review Point</t>
  </si>
  <si>
    <t>First</t>
  </si>
  <si>
    <t>Second</t>
  </si>
  <si>
    <r>
      <t xml:space="preserve">Alchemy Proposal Toolkit </t>
    </r>
    <r>
      <rPr>
        <sz val="16"/>
        <color theme="1"/>
        <rFont val="Arial Rounded MT Bold"/>
        <family val="2"/>
      </rPr>
      <t>2nd Review</t>
    </r>
  </si>
  <si>
    <t>QUALITY SCORE</t>
  </si>
  <si>
    <t>Submission Date</t>
  </si>
  <si>
    <r>
      <t xml:space="preserve">Alchemy Proposal Toolkit </t>
    </r>
    <r>
      <rPr>
        <sz val="16"/>
        <color theme="1"/>
        <rFont val="Arial Rounded MT Bold"/>
        <family val="2"/>
      </rPr>
      <t>Dashboard</t>
    </r>
  </si>
  <si>
    <r>
      <t xml:space="preserve">Alchemy Proposal Toolkit </t>
    </r>
    <r>
      <rPr>
        <sz val="16"/>
        <color theme="1"/>
        <rFont val="Arial Rounded MT Bold"/>
        <family val="2"/>
      </rPr>
      <t>Settings</t>
    </r>
  </si>
  <si>
    <t>Select the components of each attribute that you wish to be scored within the reviews</t>
  </si>
  <si>
    <t>Select the target score for each of the attributes. This is the target that you believe you need to achieve to produce a winning proposal for this customer.</t>
  </si>
  <si>
    <r>
      <t xml:space="preserve">Alchemy Proposal Toolkit </t>
    </r>
    <r>
      <rPr>
        <sz val="16"/>
        <color theme="1"/>
        <rFont val="Arial Rounded MT Bold"/>
        <family val="2"/>
      </rPr>
      <t>Submitted Proposal</t>
    </r>
  </si>
  <si>
    <t>Grammar and Spelling</t>
  </si>
  <si>
    <t>Grammar Quality</t>
  </si>
  <si>
    <t>Grammar Consistency</t>
  </si>
  <si>
    <t>Spelling</t>
  </si>
  <si>
    <t>No wrong words</t>
  </si>
  <si>
    <t>Simple words</t>
  </si>
  <si>
    <t>No stereotypes</t>
  </si>
  <si>
    <t>Distinctive voice</t>
  </si>
  <si>
    <t>Mitigates worries</t>
  </si>
  <si>
    <t>Addresses needs</t>
  </si>
  <si>
    <t>Commercial statement</t>
  </si>
  <si>
    <t>Memorable</t>
  </si>
  <si>
    <t>Mitigation</t>
  </si>
  <si>
    <t>Mitigated</t>
  </si>
  <si>
    <t>Other Page Layout</t>
  </si>
  <si>
    <t xml:space="preserve"> %24%24SSWebZipped%24%24H4sIAAAAAAAEAOy9a3PjNrbv%2ff5Une%2fA3U9qz6vE4kW3bMe7bNnudE3fxnaSyXmToiV2m9OS6E1S3e05db77w4tE8QKAFASKBPlP9s5YBMALuNaPCwsLC%2bf%2f%2fX21VL5armc7619eqT8NXinWeu4s7PXnX15t%2fE8%2fqqNX%2f33xv%2f%2fX%2bR%2f2v013cW%2f5flDkKUGztffzd2%2fxy6sn33%2f%2b%2bezs27dvP33Tf3Lcz2faYKCe%2ffPd2%2fv5k7UyXyWV7fLKP9przzfXc%2btVcFFFOX%2fjvXMe7aV1szYfl9bi4pO59Kzzs%2fzhbd0Py8VvbwpVM0e3NX%2fzrJmzenYtL3zyC9%2fdRFVzh7eVZxvPd1YP1nf%2fyvlueVfm%2fMtn19msU9egV9me4943fXs%2bc9a%2b6yy93d3srksujZoGtxQ%2fwPdnx%2fV3V8wdjWreWQvbteb%2bgxMV7armD0d1Z56nnG3%2f3Cz9jWtdWOsff7s%2fP9v9jMreOp931d5Z7mdrcW9%2bDd7%2fzFouk%2fYfzc%2fWm%2fXzxo%2bORsfCJ06OzJzlMrj8rj9zpcmx8E6CA7Og0%2fyLQXAfyY9cjd2FowNnhDPh7E2cPX0o98rPzwgych5Iu%2bcs7YUZ1ksL01vzxdn4yXkvn5%2bX9jyqdbtZLt%2bbKyu5k0CxHsxH73fbswONSdQpfWxbcX9ikjzuS9NPfbnxnTvLew5u1LpZmfbyo2m7b20vXSmodu%2b7gU7E%2fw1rZEqD8r9bLxeP%2fvqvwV8zcznfLE3f%2bivo6PBwrubv5nJjXdzGehv%2fyFzpjHGp87Mqt3s%2bezLXn607a%2b4ENA%2bos%2fFYD3XlOEsRj%2fSp7JEIFwpEscq9Ep7oLjxw67ir4MZqfWUlL%2bTgOzuPPyNXG9931peRjDJfD6X6sW8rezC8rV2z3YvcHyjUDSTQ8vffnvBHoc774Du5qxL9XagRfkB3NaK%2fCzWCL1FyO9HfhRohLf5w3C%2bPjvNld8Oh1m8b0YqL53Hcb4Ht8%2bAEWEkap49RW5iPb9YL6%2fvFj%2bq%2bxe5YoVH2A5%2f6sGdqfTRfPprLXa3tL0qtwK4w14tH53u2%2bv5wod0bLyTh9lZDAXuy5l%2fSthS5mHCem%2b%2b%2b5a7N5W93bwsnIZQRzhALd3jBwgmKRYT217YXmlFXL%2bE3JxLswnnoVaj3EytbwcYkFRLO8au9YN4QpbzkboJWC2tNvpltGeEModJ8dJ43z%2b8Ca5fUy7QKhHOlPz3vgi9P4Vy0CoVzFT9ii08RNdPmB%2bPKvz68e0u%2fbFRKOMt7x7c%2fbY2M6KqFB6DWKDlb8Z6IpUVE5q9X0g%2fFb01Ra6hVCOd7cM2198ly4%2bofvq2DMeKT%2fVw4aUk9EmGCL5dfUKDM0dxXiWE3lH8BwxFNlY%2fqViMyKryrlulyUsWUzrbXnDr4vs%2f39dtlWB14XwRlarUhX%2bV2i8905SxeTvFudo%2bX49Chz8S%2b3eLj3W8e%2fxUM2yR6wtI7Lj5kQFHr2bYCEoa%2fJHrWqjdOeK9WYA67sj1vpbsuPuxsLtEzsm6WgJ%2b5TM%2fGvNuiEXoqth7q4SmBaKH%2bCSF66KOU07LQ5PS0PPShKmOx2B2nxeLBb6sS%2fwrNZvPWPlHprRGoMG%2fv45Tf23nWl9Nuk7j0XnNPs%2fcQyfRczLumPmFbRmWc95d7rox7UKaXV3bjuec8%2bVO%2bd9bHP2TJI6adSxmvQtaDQnEatdd1Uv2Gac%2fWFiXluz3aUzHe8ccwqMTz7%2bNQimvTZz52s6%2b30r1unc1RHEQ%2bfqNQwDIbdrwpFqRaXQXdbLnbC2x%2fpIpDt93l0v68XgXG5bZW9li6csHxm8zjFUuy7Vzf2509%2fpEudlbhlbyLm%2b9zaxnU2P3O1Fk6u6eI%2f84UxvEu2RcVTevEJfl3HHtvLxJRCPpwTpizO3%2frzClzef8MQxz%2bWTz%2bZ3j8z%2fx5zignOr%2b3%2f02YcPzDXvhP4YniPwrlv1r256coyGL7V%2f5yhNOeR50bOzszoQ9JhbjszYKkJ0lZ%2fqQZ%2baW43R9enq10X0e%2fc3U%2bRIIZXOlDTkKj0lAi39rrLxfXN7eXv719iGU0OpKrGT5a%2blrR76z%2bkuUiFKuCFJHm0bNnqzijXTabzZ7JZs9is2ewRcxeHzZzffCsdfmMdflsNc9MtYhZ6uNmqI%2bZnRY5M33srLSYGenjZqNFzUSLmoWuPgN9%2fOyzuJnn42edq884i5xtrmem%2bdBZZuIccbo8UMfnpfkSdcfFL3%2b7Nr2nRyegy9%2f%2b44erH9Sff%2fjzh9Ho%2fCxTK9X61l5a0QdN%2fUlJmgZs3R1OV3UScy76M1PkrpJv3a5K6lDaUl0FSrKrtP2RLo5QPggjNrNMDyX6X%2bb3QrelD2ZqFyaUszpLI0%2fJFDrjJOlamfOFuA3oEg5RCy%2b9UFRomQ8gTR%2fLjeCjw%2fbS9l%2b2Pb8MRDJ849nhT0GbdlZ%2fsYDVKuXgLzl%2f1n9eUpnoly67QMHlW9Ig61EtqZzzV2ZrU63MnE9l18e5oxV8aOSWqfJq%2firyabJVqniEts4aejnL51LJ17JTD1pxxbF%2fITJm7trPPkkLCyWpdnFZ9jtzfm19MjdLf7Y0PS8eHoR%2fqYEUFEqYbofEpCyWpNr9Ggxu3GUwMvGiYc59cNo%2f7PXC%2bRYM1rJF6aF99KW4Mt3L9fzJcaPiB%2bf5rfXJ3w1Ns4XZvrK%2bWq65HdsVl4QQSzMnCKxyQuR7nluxGOWi208T8a52L%2bK96iPJGvFe8nySRbxXfVsFVw0i3hHxjoh3RLwj4h0R74h4ry%2fivV5zqk0R78cZVg1HvNdtyDcc8V7x8SSOeD%2fNE7Yj4v00z9qeiPcTvdtGI95P84zNRLyfiD4NRbwf991rVcS74EdpR8S74IdqT8S76LfVfMS74CdqOuJdNBlOG%2fFet0ncVMT7aZ%2br6Yj342SwdRHvp315TUW8V33Kbke81%2bs6aVPE%2b3FKKmnEe72vFxHviHjvRsS7ioj36MKIeI%2fOgYh3RLwj4h0R74h4Fxrxvkv8%2fbf%2f%2bOEyDHh%2f%2b4M6qRDwrv2k7Fo2Hu%2buIt49aYl4dwni3VXEuyPeHfHu%2bxO0Pt5d6168e9VHkjXeveT5JIt3r%2fq2Co4axLsj3h3x7oh3R7w74t0R715fvHu95lSb4t2PM6wajnev25BvON694uNJHO9%2bmidsR7z7aZ61PfHuJ3q3jca7n%2bYZm4l3PxF9Gop3P%2b6716p4d8GP0o54d8EP1Z54d9Fvq%2fl4d8FP1HS8u2gynDbevW6TuKl499M%2bV9Px7sfJYOvi3U%2f78pqKd6%2f6lN2Od6%2fXddKmePfjlFTSePd6Xy%2fi3RHv3o14dw3x7tGFEe8enQPx7oh3R7w74t0R7y403l0NjN0766ttfdtFvP%2bfH6ZqhYh3%2fSdl37bxmHcNMe9JS8S8SxDzriHmHTHvkzFi3ncnaH3Mu969mPeqjyRrzHvJ80kW8171bRWcNYh5R8w7Yt4R846Yd8S8I%2ba9vpj3es2pNsW8H2dYNRzzXrch33DMe8XHkzjm%2fTRP2I6Y99M8a3ti3k%2f0bhuNeT%2fNMzYT834i%2bjQU837cd69VMe%2bCH6UdMe%2bCH6o9Me%2bi31bzMe%2bCn6jpmHfRZDhtzHvdJnFTMe%2bnfa6mY96Pk8HWxbyf9uU1FfNe9Sm7HfNer%2bukTTHvxymppDHv9b5exLwj5r0bMe86Yt6jCyPmPToHYt4R846Yd8S8I%2bZdaMy7tl7wxbwbPyn7to3HvOuIeU9aIuZdgph3HTHviHlHzPv%2bBK2PeTe6F%2fNe9ZFkjXkveT7JYt6rvq2CswYx74h5R8w7Yt4R846Yd8S81xfzXq851aaY9%2bMMq4Zj3us25BuOea%2f4eBLHvJ%2fmCdsR836aZ21PzPuJ3m2jMe%2bnecZmYt5PRJ%2bGYt6P%2b%2b61KuZd8KO0I%2bZd8EO1J%2bZd9NtqPuZd8BM1HfMumgynjXmv2yRuKub9tM%2fVdMz7cTLYupj30768pmLeqz5lt2Pe63WdtCnm%2fTgllTTmvd7Xi5h3xLx3I%2bbdQMx7dGHEvEfnQMw7Yt4R846Yd8S8C415v988ruzIVjww5n34k7Jv23jMu4GY96QlYt4liHk3EPOOmHfEvO9PwB3znj40CwmWHkcHnwfbt81lWCX%2bQAzCL0Xu2Lbu5fPzcqvG0Zu4XM6frNWL8tF1nh3PXCoPjrP8YvvK7%2bpfg0Hwkcw3CM%2bTvp34QxWOjkL9C1i%2f%2b3JFw8mdiERDpkyF84ewg5LK0a%2fCo%2b0KioPFlKZd21ET030J3UA5odzpYNX6xDnbw1pswV65UZbtlZvNZofVvzq0Qer7wWxD%2fAYe1qJKl6UbHdBl6WY8T1Sl19L1K3VzPF6%2bXDmbNfuh44rBf0NX3YPtLy1m9djz6F26rvmSc6H8%2btZeW9ljoestOFj0fMWuv%2f9vMNAGo0HRE7itFbvNNKr%2fLPjCuf5Hx17nPWdR6T8jh0XRtxd598ZF717EEPoZz99a68%2fBXUyHwQ1t%2fybc0UvAkkF4opcl4bmJXwXSx2BbP%2fahxOOH8GnSvymVI9tkXzdnqhTPS%2fTW7x7H%2frd1a%2fsPTnoKklRx5xctrxz0XVEi2iolQ4ITGGLSUjExjKExuiwRE5VbTNSxTpeTCbecDHXISafkZGKM6pATdWBATrokJyyeTLQjeKJDTrokJyyeHCEn4El%2fzNiRzv%2fdgR3bIzmZqJATaeSkQftkNOUfGGPA0zFBYRkoxwgKLJSOCQqLKGPVwJAHgqKUEuUYQQFRRAvK%2bRlh1uf8d5lmgqbc4mQAO70ZGRn8dgzEpFtfJ3Ws0R38%2fDTR8G3qjZiMpvyOFshJt%2bRkPBgCJxCTY8QEOIGcxKUl4QfACcREKRUT4EQiOal5TDw1JvCcyC8lNdNkakzx0emAmDQIE3jYJJKTBnEC46RFcnJ%2bVpjq2SUnKi4RCpel%2bsF9L%2fPTRfvjUZv8ZSMhsxZJLYo8%2fTN%2bedFf5Bp%2fhntkbf8q1LhzvnmzcLVUKLf7HyQN2Nfb%2f%2bDUFGpiIqVsZQoloo%2be6YiYomivrGODpq5Kkqgo1B9ipiKFnKuIQ23iski890lnCgd7oW0lcl9dL8Zd0wumy1S0YhjU7xgUQ3LFqPDBGMmlGawpbFooHj4Z0Iz9bcX6oLZRM27GN6ObEadmcIUz86pGFOMM1eikalSwpiT7aLCnFkV%2fNWBPdVY1pm1UjaO%2bGlxrG7hVY6BDNSRSjTABMM1zlS5LH%2f7D%2frfpLsiJrt%2baj9ayGDYdHi0%2bxUOYXJiaW%2bva9J4eneBK52cPxP10IxOPmPeavKSYrSbEHNrR2QSPxqdDajbtvYqE0wEHqsjM86LccaSzhomatyy5jf6JczeTebJ9M1Ha9YtlpGr734TKv1uub8%2fNOE%2f7xcpeLJZhuvrMUUKzMBNonF3NtYPXfhcQcGEtlHcPypWzXMSZQgsps1Nto17QRnFFWpcnk0LhPzSA7k4Yes2JW5GeUfs2yl9q%2bhevrXWY1y5OXmqStoferB4tNy4N8wUmCbbzxwst33h%2fuOZzpAK7fHjJgULlOH3hd8%2f%2beW0vf3kVNnhFeqJC9v2kJGTrRbS88RNxauMuRngAB6J0hsLjPIfl4f%2bQRNHxfWcVVtj%2bVextys1h%2fkKJxCFMimnP9ykV458UyQwwvbCj3L%2bkyRACl5mwTiAdKubhXCYve%2bLlMm1Wvm3OoIpg3o1%2f6gLzY6Ruh4P5vem6YcLQSjwOV7ZV4PHuIySex0I4m6R3bR60KkDbR9DuM6oHdrDPQC0xGoUTtePB4XG3bfOhALapvqgbtic1fk8HZfVYKA%2fKoDwAlPddLg%2bU545rKaav3FlfbeubEkVq0dFMnKwJnW4caNZ0g4pmdUBJocZvCFdw4qlTWT0Up2Gz2ifHxOnYPChj8wBs7iObL33ftR83vuUd7pYgJ1LndUuoGiW6V1K%2fRDdwXM1Urg%2fHkmEWDmBgNne6SN4eTPezxbB5ifkiOBEbce9UkB1VmJQDY8FYBYzN1gdjRTP21nY9DrcCD2KZbgXRiA03uQNigVggFoht2pNrzYPz0RlLpCInY3WNvqAFjAVjwVgwtpOMTW0KT%2bMscdEGJ2eNwRicTdUHZxVwdlcDnI2rdY%2bzpPuhT3WR1zJwT3UZwwamuhB5wOZq05EH4Or%2byuBqvsu5uJpIQ%2bNgpU1w8YCVOcElGq1VJrhaQ9a5tfYtF2wFW8HW%2frCVNrPFw1bmzJZotlbxBoCtYOu2b8HWfX2w9TRspc1o8bCVOaMFtoKtYCvY2iO20maxeNjKnMUCW8FWsBVs7RFbaRNZ5HQE3BNZIx0TWQBrrghg3V8ZYM13ueRgpU1k8YCVOZElGq2YyNo2A1vBVrC1jWylTWTxsJU5kSWarXAIbJuBrWAr2NpGttImsnjYypzIAlvBVrAVbO0RW2kTWTxsZU5kga1gK9gKtvaIrbSJLJW8AxP3TNZEeDJYzGQpICvICrIq7SQrbSaLi6zMqSzRbMVU1rYZ4Aq4Aq5thCttKosLrsy5LNFwhU9g2wxwBVwB1zbClTaXxQVX5mQW4Aq4Aq6Aa4%2fgSpvM4oIrczYLcAVcAVfAtUdwpc5mkfOs8s5maYMm9tJqDVsxmwWygqxRtd6QlTqbxUNW1myWcLZiNmvbDHAFXAHXNsKVOpvFA1fWbJZwuMInsG0GuAKugGsb4UqdzeKBK2s2C3AFXAFXwLVPcKXOZvHAlTWbBbgCroAr4NonuFJns8gT%2b9yzWSp5IS1ms3aVQVaQFWRNd7nkZKXOZvGQlTmbJZqtmM3aNgNcAVfAtY1wpc5m8cCVOZslGq7wCWybAa6AK%2bDaRrhSZ7N44MqczQJcAVfAFXDtEVyps1k8cGXOZgGugCvgCrj2CK7U2Sxy0lXu2SydvL8hZrN2lUFWkBVkTXe55GSlzmbxkJU5myWarZjN2jYDXAFXwLWNcKXOZvHAlTmbJRqu8AlsmwGugCvg2ka4UmezeODKnM0CXAFXwBVw7RFcqbNZPHBlzmYBroAr4Aq49giu1NksQ%2bxs1nCM2SyQNVcEsu6vDLLmu1xyslJns3jIypzNEs1WzGZtmwGugCvg2ka4UmezeODKnM0SDVf4BLbNAFfAFXBtI1yps1k8cGXOZgGugCvgCrj2CK7U2SweuDJnswBXwBVwBVx7BFfqbNZQ7GzWmHw%2bzGbtKoOsICvImu5yyclKnc3iIStzNks0WzGbtW0GuAKugGsb4UqdzeKBK3M2SzRc4RPYNgNcAVfAtY1wpc5m8cCVOZsFuAKugCvg2iO4UmezeODKnM0CXAFXwBVw7SRcL%2f7x2%2bXbNw9%2fKvezD3c3sZ6TcEud3xqJnd%2bakoMRML%2b1qwzWgrVgbbrLuVgbvttW2LHU6S0esDKnt0SjFdNb22ZgK9gKtrbRSUCd3uKBK3N6SzRc4STYNgNcAVfAtY1wpU5v8cCVOb0FuAKugCvg2iO4Uqe3eODKnN4CXAFXwBVw7SRcLy6X8ydr9aJ8dJ1nxwvU8MFxll9sX7k2vadHx3QXh8956WLXdI10wVsZTocVPLOG3hIEHzzntbIXi6V1OIDvnM16YS2Udw%2fKlbNcVCSxNmqYxLFWXLy21pZrLsObiX7XQ%2bzdtAiADWA3MUd2kXA6VEwONJMzD3Cjeao2EI6gGXWh2TCGxuhS9nAEoxKRd58h2MZlqFWB2h6i9rBwBC6wssIRhKN1qGtNovVmfDO6GcmOVq1Pxu7pEKwei2C1DMEqELzvcmncE5RcMkSDlBfCE4Pu%2fBVv3w50iSDcWu9vSzC8OlucvQT%2fgMMKOJxUk5LD22NZWQ%2beOND%2ftbl8a6%2b%2f5M8TXSe4iu86y0LZm%2fXzxp9Zy2LJ7Ml0%2fbxKxUcPJTfRFo%2b4PVYF7xc2NSbl3B6q44PBXY%2bwSKYxIfDfrBfW9xAP%2bx%2bFev%2fnQwSI4BO6%2fav4HQzlaPsK9Mn4p8k0%2bEefTEfGJPiopkvJTeNXPFbVn7Sg4WQ8nmrT0XTbkvz%2bz7c9HD3l5WLhWsEX45e%2fJfMnf%2fuPH65%2bCPevI9UrvrlHz1lufCuk6FCf%2fDQOvmCqpg3GAz3om3QptWlM8p8m0ddPnQ7GujEZ7dsSAX9%2b%2f2R%2f8rfOjORvcq3dl2L%2fo1DP9t6EloM59%2b2v1nbwnj1W5Nu%2bMJJRc%2bWaCzMwPvIFhZbXpm%2f%2b893bi%2f9c%2bv%2f1399XS%2bWr5XqBpvzySv1p8Eqx1nNnEXxif3m18T%2f9qI5e%2ffd%2ffvb%2f63%2f%2fr7D6PHytStBm7f383Vv88urJ959%2fPjv79u3bT9%2f0nxz385kW9OFZcPr7cJ7MfJVUtssr%2f2ivPd9cz61X8RUVJbymZ7m25e2OxMe%2bxp9vO7iDQVQ5kZ5QeCZhlbOoDrWZWmw2rdBMKzZTBxXa6YR2aoV2BqGdVqHdkNBOr9BuRGhnVGg3JrQbFttFR7IvNDz0ObDTnnKvODqmfI5fseLb%2ftL65VXqArMfxq8U2%2ftrERyygkrRZz464q0cx08d25%2b3XHhmZOEpF58ZWXzKBWhGEaByEZpRRKhciGYUISoXoxlFjMoFaUYRpHJRmhFFaStMkZhQJUclSc51LZJzzSs517ySc80tOdfcknPNLTnX3JJzzS051%2fySo5Ek56YWybnhlZwbXsm54ZacG27JueGWnBtuybnhlpwbfsnRSZJzW4vk3PJKzi2v5NxyS84tt%2bTcckvOLbfk3HJLzm1lydkf8fYW9llkYoe%2fz892hnpxWGFFTjCP04r3ts1PYMgrj5%2f%2fmofuxF9ebSfQg0OR22p%2f%2bCY%2b%2fLx0%2fL9M1zL%2fKrbJGov2ItutwUDf%2buy4L%2fnXFCtbeDSWvP3v1CspNk7eMNf5ivZu%2bobDA%2bb3%2fHCG9gC2FzuZbtbm4zK%2bUgSJ6LSEwnTbv8zvtvfR8SKfVlj4Yf1gz7%2b8M90vXtS%2bUCHTehmeO136fRk2f5s%2b%2fN76Hgx7L4PTxCcstEmf8VvoDNj3XfIzXSd66%2bHBm3H4b%2fx%2bdsfSFSPA7jza0UljKhWOpxtFt%2belS2MIFo9n38GdFaqWFT1n7g3kitLtyrqf1fsLO1afW9dZ7c4dPyCppPCMh702yls7VDkI4hj6MXovqsGzO59N1%2fafVva8oMHZohpEfPvRlUPG1UEjUl5EdhrRicSTfFD5O1vZ672ybn8wr5Q9c9Qx1nMsbtu%2b2P3clQdStlnlTryX2OGAJLPhsUdzuXSc9V9%2b0DFhyf%2bNJOn%2f%2faz83%2bge%2fl%2fULl8pbeE63%2f7y7ZW1v7XMoeSJsveXGMcs907h%2fdpr6%2bEpeKNry4vaxfZf4XCm5wOps9yddMcmWPYYoXY4lxnLz7v9gffO2ko331VKt%2f9sPv%2bR7%2fP0sXTdN15oyMUEvH9yvn203HCi2PxsZVWNXY91xt93YkU%2f2e8kac1Xuo88c%2bGEAvtk2XqsM862H5Dyc%2bZrZljommvvObAN1%2fOXvfjljxLxHFiQoVufxef3TvzyC%2bTLFBzgcyoX55%2b0ISQaEs0n0dc3N1e3TItDsERrkGhIdJ0SfWXMSmxowRKtQ6Ih0XVKtHY7HE5rlOj9kczYIR7mZRtGx5Ql2dLe2fmFZa3%2f2JhL239R%2fniyrGX84JkhQdz8ZW%2bcFzrje1SmTX%2fSjbExGeiqMR0NRnHl76T7%2bGvffcNp%2bG9y2b%2fITqCwxNuNc419bY%2bgesmASFfHpBHS7rWEKznzb2R3LPUyok7NvIxs14eHEodmtm2g35%2ftdXFMa32Kuledjn%2fS9eFkNBjoE00djbYU2hanm7hhYA6jTVKe6TXnOeqG4U%2bjsIU%2bmEynY8MYbfsvLk03iCNUGW32FVIdVHjK9DNqhUeKDhQ6LDy6CPT1L%2f%2flOXqjs%2fvfo5qZg4nwW5%2btde5FWXuPU%2bwIsfIuqPCoGQbdhoeiWM2oXnKIMMgea0UJ2j5R%2bg4iJfgr9P6Gn5CcnucKdvVfsocTD9oLufr3y%2bXzk7l%2fuv3v5IS5Gi%2bFGranX%2bclPj6yq3G5%2fry04kMxA1MHtrMWuymF8ND5WXp%2bYidKu3%2fOfzW9h4Ce0cPsgjMzxwotQifOO3v9xru1v1uLXZvcUVqrcDXm7k9yHfM76cz7o7RWyZlNQujdnePHgZNaUCv5ka22DZPLxZUSAj7P36yC73ExNHTjBYp3tQnUrxC1ui0MY043S7NY6qxWwVe%2bcPz68bXlx5%2fHYtGHZ2tNKAsDPf9tuotdbGu6iBQkGx%2b7dF3zJXeeQu3za9t7XpovtDBB9ecf%2fvxhNDo%2fy9VLneEPx%2f3iBR8xPwmYzB1J1bW9681q9bKTg93PVI1CUGqyDjdM4lAMeEwS1GjDESHWtRDlGl3gzfqjT7yIPlBZF5kaGvUauXMGj5oExu4fd38oVbO07wmdHq1I%2bHj%2fx4eN%2f7zx%2fxrEUarpGrPISxg9ixc%2b2E%2fDH43hj6Pd%2f8VHtEnwn2n4%2f6OwfPKjNv0x%2fov7P9Hqhv2V04LC6OPzh7uczN9HAnQdMmD3Z7rP5qG6X5kuMX6atEQ8TMUUycifmVfHOtF5FNP7ZhGebPdnqvR327ODT93u7e5%2b7mqcnz2Ymd%2fZnwlBQnEIKPIteO3XdnQ3pvsSBifnOmQX%2bl61%2fuXGd%2b4s7zlAl3WzMu3llbN4OazF%2febxX9bcr9zozppbz3aAvah15Waz2WH1rw5tcB98%2bSy3vM17x7c%2f2bEcVOuyQosqXZZudECXpZvxPFGVXkvXr9TNH83g6PJy5WzW7IeOKwb%2fDT%2bLD%2bHMCLN6vPQm%2fojlPm%2b%2fvg2ttPyn%2fi3RskkWXmmDEXXh1ZZM1NXI5%2fd%2bYDF8dOw1cZkRJfdbvO6DvOqDccLzt9b6c7TAI0oDEP1NuKGXACUhGqM%2figaUXMstalhzEvRdUSBaKiRDyppOSEn2cVohJcOr6dX1sERKiFbk9p3wSslE55YSTRtDSk4qJfGkaG1SohnERPmQE9nk5OZ6fB2uo6tJTowJPUk35EQiOalkm%2fDLyTjM7ws5kV9OGrNO1AElKzXEJPs4rRCTBs0TCIpMgtKgfQJBkUlQGjRQICgyCUpzFooGQ1YeMWnSQoGgSCQoTVooEBSJBKVJCwWCIpGgNGehGPwTgRCTPlkoEBSJBKVJCwWCIpGgNGmhQFAkEpTmLJRQPCEmkohJkxYKBEUiQWnSQoGgSCQoTVooEBSJBGU8uLwOt7E5vYUypuzNCzHJPk4rxGQyCP9txkKBoEgkKE1aKBAUiQSlSQsFgiKRoDRnoUz5FwVCTPpkoUBQJBKUJi0UCIpEgtLYh0dTRxATacSkwQ8PBEUmQWnwwwNBkUlQmvvwhKm7ICaSiEmTHx4IikSCMh7og8v6BIX54YGgSCUoTX14hoi7l0dMmvzwQFAkEpQmPzwQFIkE5fZ2VmcAJOPDM9YgJtKISZMfHgiKRILS5IcHgiKRoDT34ZliHY88YtIkTyAoEglKYzzRB4hpk0dMGuQJBEUmQWmOJ9oEYiKNmDTJEwhKiwTl%2fIyw6cr5763biMVgJInkFqfQfQNpynWNxOkN6EIy4U8kOh1BSE78bap1UplBkiOW%2bYyHkJIuGbp0KdGG%2fCyBlHTrg6NOGLtr4JMjjZjU%2fMlhiQk%2bOhLJSc0fHZac4LMjkZzU%2fNnRdLp7BZ8decSk5s8OS0zw2ZFITmr%2b7LDkBJ8dqeSkub1JjxAT%2bPRPKyZNZr4Y8QenqCp2xO4UT4xwNg88kV5MauYJS0zAE5kEpW6ejGrxxoInHeMJQ0zAE5kEpcEEKUfwRNURdnJaOZE0n8HUgJx0iSejET18FjyRSE5q5glLTsATieSkZp6MB7X4T8CTjvGEJSfgiURy0mAKfIQVQEyi0n9eTAe1TANCTNooJvwrdqYG1uz0RkyOoIlRy6AYNBEsJudnhUWB52dXjruwXO%2fSdc2XTMmdNfeD%2b17mFxbuj0dt8peNZMxaJLUo4vTPUN62f5Fr%2fHmhb2sQ5OfO%2bebNnE0gPcFp9j9ICrCvt%2f9BUxTDGBqjS6qi7HqfrAZ0JRhSAvWo54sEgnSuLdG1IU1Zgzq%2fWvbnJ%2f9CCzRv%2bydB%2fUjnP1hr4rJIut%2bsF9b3SB0KB3uhbCViX10tjK6pBSuWSLRijAfUrxgUQ3LFKP9eGCIVQ6uiGNfXN1e39Ohv3u%2fFhJLHtN7vhQq1kFAtyr8Xp1eL29tZ8E8N3wsoRqYZFIOhGOM2KsbsxrgecSoGM5YFipFuBsVgGVKDFmrGbHYzu73l1AzmrAc0I90MmnHUEGNYRTEMkWPvmoYY6oDimOXVCzVUtDK9GI%2bgFxLqRfkYo5Je6CL1orYxRjOaMRxDMyTUjPJBRiXNGAnVjLoGGc1ohqrCXyujalQYZpzemqptmAF7KtsMqnGUPTU5vWtKC%2f%2btw54aUSKFah2Bh6oKzZBOM8pH4NOTa8aNdnN7LT4oRB1TkqhDL6AX%2b9uq%2bsWopBdDoeOM2r4YojWjki01HUIzJNSM8i9GMhA5nXOqrk%2fGdAzXVKoZFOMo11SY7OLk03wz%2fvE3e5G%2b4PE3rKnuqkaFb4bQINuKQVPhlIbwbwZ1U3QoBhRjf1uVvxmVFEOwz7aub4Zo1YDPtruqUeGbUSlqSvAkeD3fDNp%2b5hhn9EMxAhmlrvJLl6UP%2f2H%2f23QXM2ftu4HcZk%2f31ny0lsXNCMOjxad4sL77F5fL%2bZO1elE%2bus6z45lL5cFxll9sX7m3fN9ef%2fbOz6J6hdb%2fDK0tgpL%2beUGWabaOjKg6Injl0lSflmtI6DM7UENmnjdbml6%2b76OyK3P%2bJQWS8Bu7P0SoH3b45dL%2bvL5YRpq2%2f02o%2fLvl%2bvbcXMYVVvZisbTOz7JHCc1uA%2fl5b66si0vXDt76XYC%2fhbVQ3j0oV85ycX6WlFPaRr2gjeKKtC5PlkWzcpnuThguMPZI2nZG7dugobsy%2fYvX1tpyzWV4M9HvQr33m9Wj5caloVRffDKXXtBNheOFlm%2b8P1zzOVIB390ETVIHCpV%2fN5cbS%2fnu2T%2bv7eUvr8IGr0hPFK8FJvVEiNaLKDfmJ%2bIi8Ls47DVgA1E6Q%2bFxnsPy8H9Iouj4vrMKK2z%2fKvY25eaw1FuJxCGwPALNSoRh%2b5MimQGlF3Z48qJgB%2b%2bYgGUmq%2b%2bsr7b1Tbmz%2fmdju9bKWvscdCa7b3jp3MicM8fC0op43i3ArQvPj5HSHY7n96brOt8qUjm0jytQefcpqkBlQmm2fP%2fNoDZgFreG8ds2J4D8oAzygxLID8ogrwLy%2by6XBvL31jIw%2bxX%2fyVLmzurZWYeYV5xPimXOn5RAhF37ceNbQQXTV16cjfLN9p4U31EeLcWbh0ON4Ij%2fZK%2bjU7jRJ4PxmSAOTjk%2fExojjZHoD0VdGQjq%2bVDMg5douSex5A%2f7VGiiPxVtNuC7BPcB4L7vcmngPvvw%2fvbD3bvL9w%2bHG%2b7k5KO8hjstX1itnkeO5ZoVebxbvdc2v0odND7AndKo4S6X00UtQ7ZagmwV9ngXkf3b%2fQ2d1cTYSk5Ws3a0Fk1rg5qrtIWwltx4Bq4zlYHrVH3gWriP%2fGZ28%2fHhze9vHv483OnBg22W06NjRvYuFQCMbFAb1Aa1T2RkE50YnLTm2UdZTiP7QFjDyAau0yXANXBNxfX1zf2b1%2b%2fpxJ6IJPaE6BDvpH29TSgE%2bxrABrAB7BPZ10S3M%2b%2bEI8e%2bvZLa14B17oSAda4eYA1YcwWJvPt48%2fDm4c3vNwqd2ipxvSUntsfaoC9G9i4zIbgNboPb4PaJjGxVZFgfz7bCclrZB9IaXmzwOl0CXoPXdDvbWX8KTuuFi2eOW1M5EhqarQ7I34Sa078fnkmoV7HZasNL3cHc5Mpgbr7LpWHunxYDr7Roah68sqKphQO2io1cH18PzCnSWhsZhM3UA2FBWJ7YDGtpf7VcZbbxglcX%2fPHh8V%2fW3A%2bOcawC5yEvKyC6a6ZtNyKiAd5MPYAX4BVt2tJimHkAy4phhmkL0xaEBWE7SdiZExq2l65%2feOQxF2cZkcedM2Q7Ec0GzGbqAbPArGhDlhYszDUFxggWhiELQxaEBWE7Sdgra219CnPsB9eMYw4UlSPSl4e5rEjfrhm13Qj1BXIz9YBcIFe0UUsNzuUhLCs4F1YtrFogFojtJGIv1943y%2fUU5R8by4vOengkLXnfZe5IWq2JjQcRSQvagrbZ%2bqBtKyJpefDKjKQVDVjYs9tmICwIC8I2u553HbwYzzeDc64%2fR7sp7WJqDw%2bk5QEvM5C2Y5YtAmnzJwR3wd1%2bcpcrkJYHsMxAWli2sGxBWBC2i4QNb055a744G45QWi7SskJpu2bKIpQ2d0KAFqDtJ2i5Qmm55sBYobQwZWHKgrAgbBcJSwil1ThCaXmYywyl7ZhRi1Da%2fAmBXCC3n8jlC6XlISwzlBZWLaxaIBaI7SJis6EHzqcj89NOxEbVhqTskG2LqNr8CQFegLef4OWKquXBKzOqVjRgYdpum4GwICwI2yhhb535xlOcdRJMy5GWlge4zGjajlm0iKbNnxC8BW%2f7yVuuaFoewDKjaWHRwqIFYUHYLhL2g%2f9kucouptbkCqrlAi4rqLZrFi2CanMnBG%2fB237yliuolmsKjBVUC4sWFi0IC8J2kbDXtjd37ZW9Nn2H5Z%2blhtPy0JYZTtsxcxbhtPkTAraAbT9hyxdOy0NYZjgt7FnYs0AsENtFxN6Y3oviO8rN10DOTN86PIJ2KjaCdqR2ypxFBG3%2bhGAtWNtP1nJF0PLglRlBKxqwsGa3zUBYEBaEbZSwr%2b8uP%2f76Znb59vDAWR7OMgNnO2bI3mrhvzBk9yeMMEsozZZfOcvF9qK0BsxiQDuqAWjH1ToI7d%2fubw4Pw%2bXBNTMMt2NmMWidOyFonasHWoPWHLT%2b48n2LeX%2b2ZwzfMW0WF4uarNiebtmZCOWN3dC%2bDIA2n6CliuWl2syjhXL2zGzGN7iwglBWBC2n4SdOatnyw%2fO9zUwaH3XWn%2f2n3hCenmgywzp7ZhVi5De%2fAnBXDC3n8zlC%2bnlISwzpBdmLcxaIBaI7SJiZ29vLu%2bU6w%2bz397dvH84PKBXHYiN6B2T6S2rNXuj3dxeX8Ka3Z8QU2u5egA3wC06EIIWH8xFa2aAsGheN2sbH4jr%2ftjGAPa%2bHoANYHMA%2b%2b%2fWi2KuF8r95jnsgkBeD4875uI3M%2fC4Y%2fY2QtnyJ4RrA8DtJ3C5MvZyEZYZK9wtCxne4%2bIJgVggtp%2bI3e09oVy58R5rh0f58gGXFebbNZMWYb65E4K34G0%2fecsV5ss3RceK84VJC5MWiAViu4jY0E17s%2bTdIVglh4pxh0NMyfkpZbVlEQ6RPyFAC9D2E7RcCc64%2bMoMYBBNWNiy22ZALBALxDaK2Mt5eCplZj5Hp%2bSIN%2bDBLTPeoGMGLeIN8icEbUHbftKWL96Ah7DMeAMYtDBogVggtouI%2fdUywygDBmepYQZcnGWFGXTNkkWYQe6EwCww20%2fM8oUZcE19scIMYMnCkgVigdguIva1a65WphuvCHu2lktm8Cw13IC82SRvuIGmjjtl0yLcIH9CABfA7Sdw%2bcINePjKCjcQTljYtNtmQCwQC8Q2itjwprzIon0wH5cs3lLjDXh4y4o36JpFi3iD%2fAmBW%2bC2n7jlizfgISwr3gAWLSxaIBaI7SRiP%2fhPlqvcmnPfcXlWg%2bli3bP6sFPGLNyz%2bROCtCBtP0nL557l4SvTPSuasDBmt82AWCAWiG02WZe5XDobVlYDqluWh7NMt2zHLFm4ZfMnBGaB2X5ils8ty0NYplsWliwsWSAWiO0iYq9%2bu3%2fz%2fub%2bXpldsnbBoa4F44ItYy1Y18zZWfAP9uBNnxCb4OTqgdwgt%2bhdy6gry7im0RgryzpmHB%2bI6%2f4YxwD2vh6ADWBzAPvm%2fcOb2Zv3r4%2fZItgQGwUxJJ9PVmM7dGzMZjC29ycEu3P1wG6w%2b2RbBPPQmhlTIZrXzXuiD8A1jG0AO10CYAPY9KQQ1tpyA02%2b2%2fCtnuNBNzNMo2umNsI0cifEHCJY20%2fW8oVp8BCWGabRPeMYnujsCYFYILafiI3F66PrPDtedFZF5QjW4EIuK1ijY0YtgjXyJwRxQdx%2bEpcvcS%2fX%2fBwrvAJGLYxaIBaI7SJi7%2bItKJRIBTiCIciRZ9zBEGNybJysxiyCIfInBGlB2n6Sli8lBA9fmeELogkLY3bbDIgFYoHYlnloNQ4PLQ9ymR7ajhm18NDmTwjigrj9JC6fh5bLacDy0MKohVELxAKxXUTszkP70fm203ISbKke2pFYD%2b1U7ZQxCw9t%2foQgLUjbT9LyeWh5%2bMr00IomLIzZbTMgFogFYhtF7B%2bO69pWvKtacOa55a4ZzKW6aHmYy3TRdsyqhYs2f0IgF8jtJ3L5XLRcXgOWixZWLaxaIBaI7SJiP7qO84nDNUveapLXNaurg04ZsXDN5k8IwoKw%2fSQsn2uWh68s16xwwsKI3TYDYoFYILZZ1%2bzTi%2fIbjzOWh7IsZ2zX7Fg4Y%2fMnBGQB2X5Cls8Zy%2bUnYDhjYcfCjgVigVg5Ebs9lhXg4IEDpV6by7f2%2bkv%2bPNF1gqv4rrMslL1ZP2%2f8mbUslsyeTNcv1l8FT1%2bsu%2fECQbnaBOJSeIxtYXgTm0DzCqXOahUgqXD8%2bvG15cePWiz68GytCWUhhv9tuovdw6aLSL0WH7t0XfMld55C7fNr23temi%2bXi4VrBfj45W%2f3VoQD72%2f%2f8cPlD%2brPP7z9QQ0GCblqqRP84bhfvCfL8t%2bsF9b30C2eO5Kqa3vXm9XqZYeg3c9UjQImt9%2biqTEkfYx2nyFdHxO%2bQ4UvUHT6N%2buPPukS48GUdQltqFEvkTtl8JyJRu2fdX8oVbOs3wkdHn1yPt7%2f8WHjBzL%2bV4CM3Eco%2fKZsVuvoUbwL46fhj6o%2bDv6rq8F%2fpgf8jD5H%2bzOlXzq9x84f7nLSex%2fJwvVF8Hnb%2fZnugXkIiSvTJZopgc0zyFs8oa2j56ynoKcY5zn%2fEHL9zSI81%2b7PVOnvtmc%2fLpNXtfu5qxF8UczM7%2bzPBAXhuw1w8C3Q1Gs7uhvTfQmJmuuPHdSq1r%2fc%2bM6d5T0HDLJuVqa9vHIWL4e1uN88%2fsua%2b5Ub3Vlz69kO%2bBW1rtxsNjus%2ftWhDe6tAClueZv3jm9%2fsmM5qNZlhRZVuizd6IAuSzfjeaIqvZauX6mbP5rB0eXlytms2Q8dVwz%2bG37fHmx%2faTGrxzZV%2fDXKfad%2bDT7rhT0UzsODhFHDzk7WBiOqnbzlEnXcch6YLIFt5dhrov1IcYdFxCGP1s4YJwwM2vXn0FGljUehVRv9INxRYNNHaIz%2bgOlJshaLEtFSKRlShuAQk9zjtEJMhlfTq%2bthiZiodYgJJfdkBTHRQ6sQUpLrm05KiTo46qMzhJx0SU50jR4kpoauWk5JmQ7HEJQuCQoDKKOjzBMApVNywgTKhF9SAJSOCQodKNqAsv4DQMk9Th%2fkhAUULZwoBlAgKCVAyfv1d48AoOQepw9ywgTKkF9SjPEUgtIlQWEAZcwvJuMpvjudEhNtzIhPHvCPeEJ3LuQk1zV1ysl4cHltjBvAiT6YwHMPMVHKxESDGQs5iUvZZqxukHNyYFyce5w%2bCAoDKCN%2bMQFQuiYnTKBMyHnYqw14YKF0SlDoQDEG%2fGICoHRNTlhAMTTKNgywULKP0wdBYQDF4BcTAKVrcsLytBkj%2fsExPG0nlpPb2xljXWqdPBnzGyjwtPVHTKawTiAmUSnbjB2q%2fIIy0jFf3ClBYazM0METiElUWsKTIX%2foI3jSMUFh8GR8RISsqmJFYKfkhAmUKX8AChz3HRMUOlBGtCxfAErucfogJyw%2f20jnX2UMP9vJ5YSV%2f61OnhyxdBR%2btv6IyQgrvSAncSnbjh1h6SgEJS5l5lM6It4eQOmanLCAMj5i6aiuDSAoXRIUBlB0fjHBSq%2bOiQmTJ1g5CkGJS5k8wcpRiElcyvazTY5IggI%2f24nlZDII%2f20AJ5PBEVYs%2fGy9EROsHIWcbEvZZuzE4JcU%2bNk6JigMoBwRbQ%2bgdE1OmEA5YuUogNIxQaEDZYqVo5CTbSkbKFONPwAFEW0dExQGUAx%2bMQFQuiYnTKCMsDgDghKVMoEywVJ0yElcWpLmfnCE7x6reDomKaydeDR%2bOcGXp2NywpoMVAcG%2f%2fAYs4EnFpSb6%2fG1rjYClCG%2fjYLpwB7JCdaPQlC2pWW27JRfVOBu65ikMJAS%2fAOkQFCi0hKkqNoxMdVASqckhYUUg19O4HHrmqCwkTLi30EDnpSOSQoLKRN%2bOQFSuiYoTKRoR%2byTDid%2bxySFgRTtiNhqfHo6JidsohzhxMeS445JCosoo2M2WwFROiUnbKJM%2bIPcsOi4Y5LCIIo%2bOCZmFkTplJwwAw10jX%2bAjECDEwvKeKAPLhuJXNJ1%2fp0DEWjQIzkZIgofghKXltiy%2bhhh%2bJCUqJSNlCP25gFSuiYoTKQYKn8WYgQadExSGEgxdH45QexS1wSFjZQjNuiBx61jksJCCiKsISjb0jKkTBAOCUmJSplIGR6R6w9I6ZqgML34x%2bw3CS%2f%2biQVlMNAGo2aIYvAbKfDi90hOhgjEh6DEpSXG7HDMLyrw4ndMUlhImQIpEJS4tAQpIxUB1pCUqJSJlJGOnMQQlLi0DClD%2fvAlIKVjksJCyphfToCUrgkKGylT%2fkUbmBjsmKQwkDJWsbgHchKVljjxxzpC8VsjKOdnv4bHvOzB34vHhEiUVkf%2bYv7Pkw5hOil1hlfTq%2bthA1%2bnI4ZFWpjLFlKS65t6J5gvr8Pduk4uJfoxgQg6BkWnFZPb21kzW90a4yO29IGYnFxMGtoReWQcsZ4DYnJiMZFyp1tNhQV7WjGRMwW6NoQNe2obVsYV7OoY7pXTyomcMZKQk455TrQwr6N434k6gBnbGzlRR%2fyLTQ0kAeyNnGhHbCKnY56wP3Ki8w%2bMkab45OOdWn32LDk5xms%2fxFqf%2fsjJiD%2bMFjzpj5wYgyOyWUNOTisnNU8CMuXkiGnAIeSkN3JyzJp18KRHcjLm959ATk4uJ7VGFbDk5Ji4Aox3%2biMn42P8bOBJf%2bQEfjZ55KTmMCWWnBwTqITxTo%2fkBH42yElUypaT6eCIrTYgJ%2f2Rk2N2F4Sc9EdOJvCzSSMndW8FxopTOiaSGoZsjwQl%2bAdEgaBUEJThAIICQakgKEekxIeg9EhQNA1OFAiKUkFQRvCiSCModW%2bdwBKUY9YFYtq4T4Iy5d%2faFkTpkaAYCGyDoESlZYJyxJ5xEJQTC0rdmSFZgnLMmnR4ZvskKEfssgGi9EhQRkfkmoWg9ElQxnC4SSModa9KZ2SvRjYUyElcWpLlHNlQICdRKVtOkA0FchKXlsgJVmlATqLSEjk5wo7VkNXvtHJSd5YLhpwgaw7kJC4tkROs5oGcRKVsOUHWHMhJXFoiJwZ%2fdAHskxPLSd3ZUFhyguxKkJOotMQfiyAUyElUWiInyK4EOYlK2XIyOmLNF%2byTk8tJvVlzWHKCLFyQk6iULSfIwgU5iUtL5ATzO5CTqLRETsb8AW2wT04sJ3VnQ2HICbK1QU7i0hI5wfwO5CQqZcsJsrVBTuLSEjlBtjbISVRaIifI1gY5iUpL4qgHGr%2fjHgOeEwtK3ZlQmIKCtH4QlKi0RFCQ1g%2bCEpeWCQrS%2bkFQotIyQUFaPwhKVFoiKEjrB0GJS8sEBWn9IChRaYmg6EfE3WN4fGJBqTsJF1NQkP8RghKVlgkK8j9CUKLSEkFB%2fkcISlxaJijI%2fwhBiUpLBGWo8jvcYMyeWFDqztbGFBQkCoWgRKVlgoJEoRCUqLQsXRsShUJQotIyQUGiUAhKVFoiKGMVnllpBKXmjG26Nqwjo6xmIKPsqUfHtWbOYcnJMRnbVAx6TiwoNacwYAnKMalz1BFyD59aUGpdS8oSlGNyGIAoHQvCZwnKMYtJNWSpPrGg1ByOwhKUo4LwtfEIknJia7bWuR6mpBwTj6JOEZDSKUcKU1KOmeyBpHTMk2JMRoyvD78PXx3Bnu2UK4UlKLp2hKCosFI65UphCYoxPcKVosI52ylXCktQRkds9wWidMyVwhKUiXaEF3%2bqQ1C65EphG7PjI1wp4U1DUnJ9I7ErhSkp%2bvAIK2UIK6VTrhSmpAxHR7hShghK6ZQrZWSwHPlwpcgjKDW7UliCAleKTIJSsyuFJShwpcglKLW6UliCAleKTIJSsyuFJShwpcgkKDW7UtjGLFwpEklKza4UpqTAlSKTpNTsSmFKClwpMklKza6UycCAK6UTglKzK4UlKHClyCQoNbtSWIICV4pcglKrK4UlKMe4UnQEzvZGTrD5pERyUrPHjSUn8LjJJCg1e9zYY54jPG4YHfdJUo7KdA4b5dSj41pds0xBgWtWJkmp2TXLlBS4ZmWSlJpds9NRTa5ZHZlSTv3xqdU1yxIUuGZlEpSaXbMsQYFrVi5BqdXlxhIUuGYlkpOaXW4sOYHLTSZBqdmRwrZl4XKTSFJq9qQwJeUYT8oY2dz6IyjYuEciQanZ48YUlKM8bhj2nFhSava4qaqmw%2bXWCUmp2eXGlBT43GSSlJp9bkxJGY7hS5FIUGr1uTEFBU43iQSlZqcbU1CO8rrBl3JiSanZ61Zizx7jdsPQp1veFLaowO8GSYlLyyQFjjeJJKVmxxtbUuB565yoaPyiok1UqqjwW7QGppFPKyZ1O2i1CWPfUjhoJZKUuh20LEk5xkELb0qPBMUY8I97YM2eWFDq9s%2byBAX%2bWYkEpW7%2fLEtQjvHPwpPSI0GZGkd8ekCU0wpK3X585rBHHQ4gKbJISt3OWaakHOPGhzl7Ykmp2znLlBQ4Z9skKudnv4fHvNTB87Mrx11YrnfpuuZLpuTOmvvBfS8z9TPHozb5y0ZyZi2SWhSR%2bmcoc9u%2fyDX%2bvNC3NQgCdOd882bOJhCf4DT7HyQl2BbpkQow6oXKcn19c3VLdxLsep%2bsChN6fBaFl9TzRQJBOlespbo6pilsUOdXy%2f785F8MA73c%2fknQP9L5D9aauCyS7jfrhfU9UofCwV4oW4nYi1QLQ6RaqA2qhToYi9WLKFV5qV4Y0AsJ9ULrml5ooSl8Ks3QdShGRxVD75xijFmTs4IVYwjF6KpiGKdVjFHtiqFrzN1yxSrGNJT6Ms3Qh9AMCTWjfIwxkuuTwRhj0DxQtY4xQtMOeiGdXpSPMSTTC%2bYYQ7RmVBljQDGkVIzyMYZsisEaY4hWjCpjDCiGlIpRPsYQqhgNjzFEK0alMYYKzZBRM8rHGBO5Phn0MYY2oETO1DvGGEMvJNSL8jGGZHrBGmMI14xKYwwohoyKUT7GkE0xGGMM4YpRaYwBxZBRMcrHGEIVo9kxhnDFqDbGmEAzJNSM8jGGOpDrm8EYZOiUxaaYyIBi7G%2br6iBDNsVgjjJEqwZmMjqrGeWjDOk0gzXMEK0ZmMrorGaUDzPEakb9CzKY4wzRmmGMK6zJwFyGlKpR4aOhdeijMaZsSFznR0NDjK2MmlFhBC40yLbSR%2bNGu7m9vhQ%2bAtdpicFqXcaHT0ZXFWN48k9GXYqhNbGOD8MMKRWjgmtKMsVguaaEqwZcU53VjAqjDNk0gzHKEK4ZcE11VjMquKaEakalKfCjNIPlmhKuGQiz7a5qVBhnjOX6aDDGGSPBjimMM7qrGBXGGZIpBnOcIVo1MM7orGZUGGfIphmscYZozcA4o7OaUWGcIVQzhs2OM0Rrxng6xDijo6pRYZwxleujQR9nGAMD44xUMyjGceMMyRSDNc4QrhoYZ3RWMyqMM2TTDMY4Q7hmYJzRWc2oMM4QqhnNzmcI1wzMZ3RXNco%2fGpraoY9GuLMsQm13zaAZR43AtdNvmHEb%2fDObiR%2bBj0UPMxBq22fFOH0G9LoUYwrXVLoZFOMo15RsisF0TYlWDbimOqsZFUYZsmkGa5QhWjPgmuqsZpS7psRqhlG7ZjBdU6I1Y6SPMM7oqGpUGGecPgt6TeOMoa5hnJFqBsU4bpwhmWKwxhnCVQPjjM5qRoVxhmyawRhnCNcMjDM6qxkVxhlCNaPZcYZwzcA4o7uqUWGccfpM6HWNM8YqxhmpZlCM48YZkikGc5whWjUwzuisZlQYZ8imGaxxhmjNwDijs5pRYZwhVDMqLemrb5whWjOwpK%2b7qlH%2b0dBPnwq9to%2fGSG1gxyWE2kqpGeUjcF1ovueKobazWQ0j8JEhejoDobZ9VgyhMegVPxn1KIbo3Y7hmuquYpS7pmRTDJZrSrhqwDXVWc2oMMqQTTNYowzRmgHXVGc1o9w1JVYzKq0CP0ozWK4p4ZqBVeDdVY0K44zTp0KvaZwxFr3jMcYZ3VWMCuMMyRSDNc4QrhoYZ3RWMyqMM2TTDMY4Q7hmYJzRWc2oMM4Qqhlao%2bMM8d8MdYJxRkdVo8I44%2fSp0OsaZ4je8RjjjO4qRoVxhmSKwRxniFYNjDM6qxkVxhmyaQZrnCFaMzDO6KxmVBhnCNWM%2bqOmmOMM0ZphjBE31VXVqPDROH0q9Po%2bGuMGtnZFqK2UmlE%2bAjfU0380tPBf4SPwyUD0MAOhtn1WDKEx6NU%2bGTUphgbXVLoZFOMo15RsisFyTQlXDbimOqsZ5aMM6TSDMcoQrhlwTXVWM8pdU2I1o1qo7TGawXJNCdcMhNp2VzUqjDMaSIVe0zhD9I7HGGd0VzEqjDMkUwzmOEO0amCc0VnNqDDOkE0zWOMM0ZqBcUZnNaPCOEOoZjQ8zhCtGRhndFc1KowzGkiFXs84YzoYYpyRagbFOG6cIZlisMYZwlUD44zOakaFcYZsmsEYZwjXDIwzOqsZFcYZQjWjWlbbusYZwjUDWW27qxoVxhkNpEKvaZxhYDfwdDMoxnHjDMkUgznOEK0aGGd0VjMqjDNk0wzWOEO0ZmCc0VnNqDDOEKoZzc5nCNcMzGd0VzXKxxnDBnbPqGmcMcFu4OlmUIyjxhmyKQZznCFaNTDO6KxmlI8zpNMM1jhDtGZgnNFZzSgfZ4jVjGq7gdc2zhCtGdgNvLuqUeGj0aFFfepAU5E7ZN8MqnHcEFxotG213CGzG%2bN6JHwIrg6G2Kcv3QyacZxmNJAMvS7NGMM7lW4GzTjOOyWZZrC8U%2bJ1A%2b6pzqpGhZGGbKrBHGmIVg34pzqrGhX8U0JVo1q87TGqwfJPiVcNBNx2VzcqjDUaSIhe01hDVbFZX7oZNOO4sYZkmsEcawjXDYw1OqsaFcYasqkGa6whXDUw1uisalQYawhVjYbHGsJVA2ON7upGhbFGA%2fto1DXWMKYYa6SaQTOOG2tIphnssYZo3cBYo7OqUWGsIZtqMMcaolUDY43OqkaFsYZQ1ai2vq%2b%2bsYZo1cACv%2b7qRvlYY6TK9dlgjTUm2IEp3QyacdRYQzbNYI81ROsGxhqdVY3ysYZ0qsEca4hWDYw1Oqsa5WMNsapRbY1ffWMN0aqBRX7d1Y0KYw1drs8GY6yhadiFKd0MmnHcWEMyzWCONYTrBsYanVWNCmMN2VSDNdYQrhoYa3RWNSqMNYSqhtbsWEP8V0OdYKzRUd2oMNaQbJkfa6wxwk5M6WbQjOPGGpJpBnusIVo3MNborGpUGGvIphrMsYZo1cBYo7OqUWGsIVQ16s9CxR5riFYNY4w8VF3VjQqfjS4t89MHDWytgeSFUqpGhWG40NDbSp%2bNWfDP7a34Ybiuix5qIHlhjzVjfPo06bVpxhBb%2bKWbQTOOclDJphlMB5Vw3YCDqrOqUT7SkE41mCMN0aoBB1VnVaPcQSVWNSot8jtKNZgOKuGqgUV%2b3dWNCmON0%2b%2buUdtYY6pjrJFqBs04bqwhmWawxxqidQNjjc6qRoWxhmyqwRxriFYNjDU6qxoVxhpCVaNS8sIaxxqiVQPJC7urGxXGGkK3K2t0rGHo2JQp3QyacdxYQzLNYI41hOsGxhqdVY0KYw3ZVIM11hCuGhhrdFY1Kow1Tr%2f9a31jDeGqgcDb7upGhbHGSK7PBmusMcamTOlm0IzjxhqSaQZ7rCFaNzDW6KxqVBhryKYazLGGaNXAWKOzqlFhrCFUNRqe1xCuGpjX6K5uVPhsTDr02RgOGthfA4v8pFSN8mH4RGjobUUX1U0tw%2fChIXqogUV%2bfdYMtYGPRk2aMYKDKt0MmnGUg0o2zWA6qITrBhxUnVWN8pGGdKrBHGmIVg04qDqrGuUOKrGqUXGR3xGqwXRQCVcNLPLrrm5UGGucPlF6bWONKXbySzeDZhw31pBMM9hjDdG6gbFGZ1WjwlhDNtVgjjVEqwbGGp1VjQpjDaGq0fRYQ7RqYKzRXd2oMNY4faL0usYaI32MsUaqGTTjuLGGZJrBHGsI1w2MNTqrGhXGGrKpBmusIVw1MNborGpUGGsIVY2GxxrCVQNjje7qRoWxxul316htrDHGruHpZtCM48YakmkGe6whWjcw1uisalQYa8imGsyxhmjVwFijs6pRYawhVDXqX63BHmuIVg0kFOmublT4bAjdrqzhz8ZYxU5%2bqWa9U41ASnfHvUvXNV9Spemy9OE%2f7H%2bb7mLmrH03kNzs6d6aj1bu2O5o8SkerO%2f%2bxeVy%2fmStXpSPrvPseOZSeXCc5RfbV9Tgae6sr7b17fwsqlloH41%2fCIr65wU5gxRbT%2bjjDsHT4qo2rqAkhnawksw8b7Y0vXz3R2VX5vzLlia30T%2fnZ%2ftDhPphj18u7c%2fri2WkbPvfhMq%2fW65vz81lXGFlLxZL6%2fwse5TQ7DYQoffmyrq4dO3gxd8FDFxYC%2bXdg3LlLBfnZ0k5pW3UC%2bGXP%2flBqLh96EH0Dw2huxP6L4GskxTujNq3QUN3ZfoXr6215ZrL8Gai34V67zerR8uNS317%2ffnik7n0gm4qHC%2b0fOP94ZrPkQ747iZokjpQqPy7udxYynfP%2fnltL395FTZ4RXqiK8ddWMSeCOkaalD0v4TyuxjiAR6I0hkKj%2fMclof%2fQxJFx%2fedVVhh%2b1extyk3d%2fBnoHs8j8QhMD8CzUqEYfuTIpkBqBd2ePKiYAfvmEBmJq7vZx%2fubu7pRFZ1CpLJCcTZSFb1cPkDhcpDwSsjRqNyKI%2f6w%2bSZubQfXbsihVW1EoV3jymewqBrcmXQNd%2fl0tD1%2fdklA61EC5UXreMh3WUCtAKt%2byKgNbky0JrvcmnQOvvw%2fvbD3bvL9w%2bHuxPIPjJed8KwiQn%2bYW3uhOvrm6vbcZv4GrsT3puu63wTC9kDvAiE0mz53sdBbcAs7g6y1TJkqyXIVsuQrQLZ%2by6XBtm%2f3d%2fQWU3zM%2fCwWjMYboYGQk4Aa8AasAasZYJ15Bim49oQiesxEf614LrKfDZwDVwD18C1TLj%2b0%2fIYnmZVIK1VbXI6XKuN4rp9rmYeXA%2fgb07Xg78ZgOUA7M33ubVcWmufgVmR%2fmZVC7ceORlmG3U5g7P5EyJwbcfjQRmPByU8HpTxeAAe77tcGh4HZ%2fsUnNZTfEe5s%2f5nY7vWKqAzwwqm0XkodDZQHTSRx3R4eAg%2bXBapvpDLZdFN0sO1AdLnThfKG%2bl%2b6NOFPDBnTRcKx3ml%2bcK20HwefFEtt4U8r2ZrY5FIrh4ILD2BtwLUAgTTpgC5EMyYAhSO4EpzgEBwCYI1IDjzCoDgfX0gWLi%2fI7w7JUorQPdwEB3GnETWtfHpiKwOpxWy0wyB5BNbxY16OQDu5MoAd77LZfFeXLw1X5wNg9nEVXuczDYmjLRJYDaYDWbvSsBsMJvK7PicdGYTLWNOZo8MepgHmA1mg9lJCZgNZtNTbZirQEaV4KRfA2wEZ6Xjm5itnRPfkwHwnakPfBPKgW%2fgG%2fhmLjfcPK5sz2Nym5YviSuAb0ScvgS3wW1wO1sCboPbVG5%2f8J8st2IAtkoMs%2bMEuKpqJwwZAcF3zUDwpAgET64Mgue7XBqCv3c4Fo5zEZu1cFw8savsd1QbsLGiMX%2fC7q8cLwUsVo73ErCBjr4orx1nwbFynI%2bzjJXjNXC2ynakAG2rQdvNWGosHQeQc6eL5I2TxeScG8ew2CBn%2bufPyz%2bsZR9DaVGMxPxIlAS6tmGtIHUbKS6osraREg%2fVCpudAKqE2oAqoNpFqLZnBbZKW4LNRVWDtek2qAqqpopA1eTKoGq%2by2WnKm0ZNR9Vp4zt2kFVUDVVBKomVwZV810uO1VpC525qDocEhdxgKqgKqgKqvaHqrSlyFxUHWmMRRGgKqiaKgJVkyuDqvkul52qtBXCfFSdYrYqXR9UBVVB1aRaf6hKW7%2fLRdXxELNV6fp7irrhPQCr6SJgNbkysJrvcsmxqtFW1XJhdaJhuipdH1gFVhVgNanWH6zSlr7yYXWC%2bap0fWAVWFWA1aRaf7AqdHXVdIgJq3R9YBVYVYDVpFp%2fsCpyfZU2IPsUgFVgFVgFVnuEVZELrLQBa3seYBVYTRcBq8mVgdV8l8uOVZErrDR1eMIpq4lMKVakxWp9uwYDq8mVgdV8l8uOVZFLrDRNZ2wADGsVWE0XAavJlYHVfJdLg9WLy7X3zXI95R8by4tOSk8TSJvHGvNsRkMH7UgTC1qtUrrW2kh74EYGLU3XKpy2hNJseZ3bGHQz%2bSu2O2g%2f41uTnpA2e8YDc81gTJ6JxrleZZeDttC8P9vSIP02CCwFgdvjvKDNtHEheMzYaEY0godAcNzsKARrQHDmFQDB%2b%2fpAsHBHx8xZPS8t31LM2ONB93PQpup4uKxrDJeyaC5X2rKxPp9yV8CMLRvjlsD3rgD4btiHcTFbWqZLRzZtGpAH2QYrZg3IBrKB7F0JkA1kU5EdPPnStINzPYV6TCM3LZsjD7lHBmPnMZAb5Aa5dyUgN8hNJfe15Zv20lOurLX1yfbp8KYljeSB92QAeGfqA96EcsAb8Aa8WfD%2b6Dpf7YXlKTfh%2f6znFh3ftOyUXAF9I0ZeCuAb%2bAa%2bdyXAN%2fBNj8dexCcLlPnWMv2NazFmKlVaIkwegqsqOaUGEA6EA%2bHZEiAcCKdb4I7DmKpURS6jUbXpCb0mI5lWgmOnDbnpihWLoGvudBzpNbhiqZnpNURDFek14mZYBw6qgqqNhUcH%2bvmicFquE%2bGW60Q9veUaZgBtBWQPtlx957lxwMJsBWBlAWxrzFaVtgqbi6j6iLEMWzhRK6QvAlHztUFUELWLRG3PomqVtqqaC6kGOcEckAqkZouA1OTKQGq%2by2VHKs25yofUKcO5CqQCqbsiIDW5MpCa73LZkUpbsMyF1OGQsdUmkAqk7oqA1OTKQGq%2by2VHKm0lMRdSR%2bR9kIBUIDVbBKQmVwZS810uO1Jp63v5kDrF9FS6PpAKpAKpcbX%2bIJW25pYLqeMhpqfS9Y8JVAVTwdS4F8FUuZhK3rqdl6kTDfNT6fpgKpgKpm6r9YepqlCmTjBBla4PpoKpYOq2Wn%2bYKnT91HSIGap0fTAVTAVTt9X6w1SRK6i0AdmVAKaCqbkiMDW5Mpia73LZmSpyCZU2YG2nA6aCqUkRmJpcGUzNd7nsTBW5hoqdoEo0U6skqAJTC7WRnQpMBVNrZarIRVSapjN26oWdCqYmRWBqcmUwNd%2fl0jD14rd18GY83wzOuf6sOJ%2bUO%2bt%2fNrZrray1z9hzgDaJNeXZNIZKXG0gmLiarpYjN%2fwEtGK%2fgRMkr%2bbZbUA4eQml2fI6dxuIleritbW2XHMZnib6LTnvsStB%2b3nfmgSEtNkzHphrBn3yTDjOdV0imvdn95gDLWkQuFADBI6rddDiJiOYNtnGheAxfQcv4QgeAsFxs6MQrAHBmVcABO%2frA8HCnR6zpWUytjigzdLxwFjX6A5l4TCutp3iBDQ%2bsUHcqIMDzE6uDGbnu1wWx8VFeK3ArPGfLNtV1pa1YDinaTOCPPw2GIFr4Df4DX4nJeA3%2bM3a0dy1PK8qwmlpHHkQPjLoe4wB4UA4EJ6UAOFAOBXh15Zv2ktP%2bRqKGR3dtHSRPOieDIDuTH2gm1AOdAPdQDfT4R2cJ7ivABnKo7W2Ptms2D5ackqu2L4RPT8FAA6AA%2bBJCQAOgFMB%2ftF1vtoLy1MulwE01sGFv1oMhKu0ZJg8DFdVcn4NQBwQB8SzJYA4IE6F%2bHtHuQkpvp4z3CeqyKU1qjY9pQOlyuqa%2btBd934bh4NbstQb3YwCHJTReFBC40EZjQeg8b7LZaHxgRk6uAKxWRk6hNO3SoaO1sD38NXkLaEvFpRjQbksVG0ktvr92SWHcRuOVwVbtyoZ2fzZOqrwddoSvsK4BV6B154YrSptATcfVfURYwm3cKpWyIEEqhJqg6qgahep2p412SptUTYfVg1ypjpgFVgFVoHV%2fmCV5mLlxOqU4WMFVoHVVBGwmlwZWM13uexYpa165sPqcEjfrBNYBVbTRcBqcmVgNd%2flsmOVthKZD6sj8rZKwCqwCqwCq%2f3BKm2VMCdWp5iyStcHVoFVYDWp1h%2bs0tbu8mF1PMSUVbp%2bB%2bJXwVVwFVw9eFkAbT0tH1cnGuas0vXBVXBVAVeTav3hqiqWqxNMWqXrg6vgqgKuJtX6w1Wx66ymQ8xapeuDq%2bCqAq4m1frDVaErrbQB2a8AroKr4Cq42iOuCl1qpQ1Ym%2faAq%2bBqughcTa4Mrua7XHauCl1rxc5nJZqrlfJZgauE2shnBa6Cq7VyVehiK03TGZsEw14FV9NF4GpyZXA13%2bXScPXixvReFD%2fMiB0ImukzMmJT57LICVRLNqShg1YXDFqtSjpsvTbSHriTwQkWCvDsYyCctoTSbHmd%2bxh0M8M29jtoP%2bNbk6yQOoPGQ3PNYEygiea5rkuE8%2f5sTINNDoBgKRDcHvcFdbaNi8Fjxu5gohk8BIPjZkcxWAODM68ADN7XB4Nrc3Wsza%2f2Z6argzpdxwNmXWN4lUWDudq2jSDzqa3jRt0d4HdyZfA73%2bWyuDEu%2fm69KPb6U3Tm4JyK6vl0glMnBnkIbrDi2EBwEBwE35WA4CA4leAzZ%2fW8tM313FKcx6%2b2s2FsnU7N98gD8JHB2KAMAAfAAfBdCQAOgIsKbuZyYzODm0WzGsHNcTME4SEID1ht52a91BS9GgdeJwOGJRzuNdEhS%2fhAvEpuCWNlXkXbFZBtHLJNOB%2bYjKXm6%2bVh7HTESNMDxoKx0jMWhiwYmztdOWNVavJeHsiqKjkJECgLyoKyoOyuWvcoS9lygrqgg4uu%2boixokM0XaVaCo2dfEBVULV7TlgKVqlrNLiwapAzVgCrwCqwCqz2B6vUmAE%2brE4ZMQPAKrCaKgJWkysDq%2fkulx2r1GUPXFgdDhn7%2bACrwGqqCFhNrgys5rtcdqxSFyNwYXVETrMOrAKrwCqw2h%2bsCo1sVUdTTFml6wOrwCqwmlTrD1aFBrOq4yGmrNL1O7AeC1wFV8HVg9e5io1fnZA3BwZXwVVwFVztEVdVsVydYNIqXR9cBVcVcDWp1h%2buUjfs4eLqdIhZq3R9cBVcVcDVpFp%2fuCp0pZU2IPsVwFVwFVwFV3vEVaFLrbQBK2k3uAqupovA1eTK4Gq%2by2XnqtC1Vuz8rKK5ivyscTPkZwVXwdWWcVXoYitN0xnbhMFeBVfTReBqcmVwNd%2flknOV6l7VRe9MPh6ffmfy0MvRCqoiSWA%2f2Hr0Vi1ga6rLJWcr1cXKxVbWjuOi2Vplx%2fH62NqVTbUMbKoVtWzlxgTYVAuk3h5neW25UM302opmdRWvbWvsYHgXJOcqvAvgqgiuGqK5qg%2fIGyDWytUxsFqsDawCq8CqqF28395c3inXH2a%2fvbt5%2f0Df74W6%2fGDIs6cWg7KC94TVdLXJybEb7eb2%2brJNuV14HA3CWQtHw74eHA3Sk7uJ3bl%2bu7%2bh05o668ZDa9asm3BeV5l1A66Ba%2bAauJYJ1%2fezD3cMYFOn8riAzZjKEw7sKlN5ADaADWAD2BIB%2b9BVbVycZq1qEw5qRAnHzbCqDQ5nYFWWeTwurrLn8QRzFava4maYyANXwdWWcZW6qo2Lq6xVbbBXwdVMEbiaXBlczXe5NFy9%2bLv1otwsrZW19j2O8IiR2PAITfDS4UrhETrct6clLaFUOZn7Nlaii9fW2nLNZXia6LfkfIebt%2f18b42blxo%2bwUNzZviEaJ5XCZ9oDc5bu7Cu2qLl%2bkxnILhQAwiOq3XQxD5wcTMXg1kREaIZXCUiAgwuY7AGBmdeARi8rw8Gi49PCzrbV7yQBuu5xfB0UGfqeLisawyHsmguq8OpRKFqrQWzcOO4UW8H8J1cGfjOd7ksXoyL2cYLXpnlKsvg4TfBndL5TZ0R5OG3wQpgA7%2fBb%2fB7VwJ%2bg99Ufr93FOt7YHZ7yrfgHTGsb6K5zEvvkUE05kFv0Bv0zpaA3qA3ld6Xc9%2f%2bailfHXvOMLyJGxnzonsyALoz9YFuQjnQDXQD3Sx0f3Q8O4L3N9cOpZWOb2JQHneE34i%2b%2fTLwDXwD30kJ8A18U%2fH9YV1qdqvE6DtecKsqecNokBvkBrmzJSA3yC1qGThX0B9zGbhoVmMZeNwMyxWxXBFYbVcstUpd0ELeK6TEBtZHjBUthuDtR6RaBn6CBYrIWgSsAqvtwCp1jQoXVg1ytg5gFVgFVoHV%2fmCV6gXgw%2bqU4QUAVoHVVBGwmlwZWM13uexYpa784MLqcEgMaANWgVVgFVjtD1apSzK4sDoip5gHVoFVYBVY7Q9Wqcsl%2bLA6xZRVuj6wCqwCq0m1%2fmCVuoyBC6vjIaas0vU7EGEFroKr4OrBkavUVQZcXJ1omLNK1wdXwVUFXE2q9YerqliuTjBpla4ProKrCriaVOsPV6kbFnFxdTrErFW6PrgKrirgalKtP1wVutJKG5D9CuAquAqugqs94qrQpVbagJW3HFwFV9NF4GpyZXA13%2bWyc1XoWit2xhXRXEXGlbgZMq6Aq%2bBqy7gqdLGVpumMfdJgr4Kr6SJwNbkyuJrvcmm4evHaNVcr01XM9UK5f7aWS2Z6bup8FjnNX0l6bjpsR4Jhq%2bmqRLsFn2CxAE%2bCV%2bHEJZRmy%2btM8Iqdhws1kAg2rtaXRLDUWTQemmsGYxJNNM91bP4eN2tXxu4DTWgguFADCI6rddDUJjOYOuPGxeAxY9sE0QwegsFxs6MYrIHBmVcABu%2frg8G1uTv%2bsTGXtv9C93RQZ%2bx4uKxrDMeyaC5jO5tds3YZx416O4Dv5MrAd77LZfFiJPQOzuoF92et5wyCU%2bcGeQhusELZQHAQHATflYDgIDiV4OVTjNREjzzYHhmMDdyBbWAb2N6VANvANhXb7x3lm%2busPyvfglfk0eFNTSfJA%2b%2fJAPDO1Ae8CeWAN%2bANeDNtbnv</t>
  </si>
  <si>
    <t xml:space="preserve"> 1vLTK0E1NWckV2jdiZKoAuoFuoHtXAnQD3VR0B2f7ZC8CYii%2bs7bo8FapiTF56K2q5AQbncT3gSthJMf3Aeu3ge99vWPxXba6phTfWF2T6nJZ8H1ocnguVjOTw4tmNRYtxs2QZAOLFoHVdkVS05PDc3GVmRweXAVX00XganJlcDXf5bJzlZocno%2brrOTw4Cq4mi4CV5Mrg6v5Lpedq0KTabCTw4Or4Gq6CFxNrgyu5rtcdq6KTWvBTA4ProKr6SJwNbkyuJrvctm5KjZVBTM5PLgKrqaLwNXkyuBqvstl56rQVBPs5PCiuYrk8HEzJDEGV8HVlnFVaAIIdnJ42KvgaroIXE2uDK7mu1warl68P7vkWXMwFb7mIPQVYM1B99ccdBqzR68SKMUsFnmlulzyVQLUWSwuuuojxiyWaLpKZb2eYLMNOFthvPaaqu1xCqjUSSwurBpkJwOwCqwCq8Bqf7BKncPiw%2bqUMYcFrAKrqSJgNbkysJrvctmxSp3C4sLqcMhYegWsAqupImA1uTKwmu9y2bFKzTHOhdUROTIWWAVWgVVgtT9YpWb%2f5sPqFFNW6frAKrAKrCbV%2boNVar5ALqwy8wX2GqvSxrGCq%2bAquCouXyAXV5n5AsFVcDVdBK4mVwZX810uO1ep%2bQL5uMrKFwiugqvpInA1uTK4mu9y2blKzRfIxVVmvkBwFVxNF4GryZXB1XyXy85VoSut2PkCwVVwNV0EriZXBlfzXS47V4UutWLnCwRXwdV0EbiaXBlczXe57FwVutaKnS9QNFeRLzBuhrxW4Cq42jKuCl1sxc4XCHsVXE0XgavJlcHVfJdLw9WLD%2f6T5Sq35tx3XI%2beOZA2kRV6Tg8GLTE6NjqdMRiKpaymq%2bWY1WvD7I12c3t92aZVAjw5A4WjllCaLb9ylovtRWkNmMUscMdadPHaWluuuQxPE%2f2WHPClmQrVEsCryFTYm0yFtOkzLpprBn32TDjPdV0inEueBLY%2b2xkILtQAguNqHbSxyQymTbXxMXhMz8QtnMFDMDhudhSDNTA48wrA4H19MFi4n2PmOp73o2t9slxrPQ%2fkle7roE3WcZFZ1%2bg%2bZeFkbniPhK6gWbh53Ki%2fAwBPrgyA57tcFj%2fGxX1w0bm%2fcS3lP83V838pn5ahPtMQTpsX5EK4wQhjA8KBcCA8KQHCgXAqwt%2bsfddZBBQPT0hnNy3TIxe7RwbRmge7wW6wO1sCdoPdVHbfupalOJ8Uc%2fVof97Y%2fgud37SUklz8ngzA70x98JtQDn6D3%2bA3c1tgR%2fECWliOH3Q4w%2fimJa7ki%2fMb0fNVAN6AN%2bCdlADegDd97tJZf7IXATEU31lbHNu7c9Gbub078A18A99JCfANfAtaEs4X%2f8daEi6c1VgSHjfD0kUsXQRW2xVWrVLXtqg8NrA%2bYixu0QRzVaol4djRCFgFVnuDVepyFS6sGuTMHcAqsAqsAqv9wSrVC8CH1SnDCwCsAqupImA1uTKwmu9y2bFKXf%2fBhdXhkL6fEbAKrKaLgNXkysBqvstlxyp1aQYXVkfkdPPAKrAKrAKr%2fcEqdcUEH1anmLJK1wdWgVVgNanWH6xS1zJwYXU8xJRVun4HIqzAVXAVXD04cpW6yoCLqxPyJsngKrgKroKrPeKqKparE0xapeuDq%2bCqAq4m1frDVereRVxcnQ4xa5WuD66Cqwq4mlTrD1eFrrTSBmS%2fArgKroKr4GqPuCp0qZU2YGUvB1fB1XQRuJpcGVzNd7nsXBW61oqdcUU0V5FxJW6GjCvgKrjaMq4KXWylaTpjwzTYq%2bBqughcTa4Mrua7XHKuUt2rmuhN2g3j9Ju0h16OVlBV8lSu8AVUZOvRyVfB1lSXS85WqouVi62szddFs7XK5uv1sbUrabINpMmOWiJN9q4ApG4nqeleWy5UM722olldxWvbGjsY3gXJuQrvArgqgqu6cK6OJqfn6hhYLdYGVoFVYFXQrlw37x%2fezN68f61cf5j99i74Rd%2bYi7oCgWxwluyqSAftWPD0mKarTc%2bPzWZtSu%2fC42sQjlv4Gvb14GuQHt5N7Kj42%2f0NndbUiTceWjMn3kTzusrEG3ANXAPXwLVMuL6ffbhjAJs6m8cFbNZsnmhgV5nNA7ABbAAbwJYI2Ie6nLk4zXQ5iwY1FmDEzeBzhs8ZWG3M53xnmYtASpVIBzj8zWQqcvubp034m3XYwz2yh2MtunhtrS3XXIaniX5LDnjYze0HfGvsZqo%2fmofmTH%2b0aJ5X8Ue3BuetDVauthCkPtsZCC7UAILjah20sQ9cMMLFYJaLWTSDq7iYweAyBmtgcOYVgMH7%2bmCw%2bNi69b%2bcF%2fNxaSmuZS7ojg6qR5kHy7rGyDwhGsvqcNq0R7kLXBZuGzfq7AC9kyuD3vkul8WJcfHWMt218slxFduno5uaNYgH3QYrySXQDXQD3bsSoBvopqL7Orgpez337a%2bW8tWx54w5Rupe8Dz8HhlESx78Br%2fB72wJ%2bA1%2bM%2bJDltZXc%2b0rvqPMN17w%2bnboICGcuu88D8InAyA8Ux8IJ5QD4UA4EM50fX%2b13JeF%2baJ8C16RR4c3dXd7rhi%2fEWNTuw7CG%2flBsycEvHP1joU3ArT7CO9D171wBY8w172IZjXWvcTNsO4F616A1cbiQd6fXdItYZUY0RzydcSzwbNK3tg0OuNQFZwiFLbwrlm7bGFgFpiF9RrxkLr8hIuu%2boi%2b%2fkQ4XaXa3ukEywmxGymo2muqtmdBiUpdUcKFVYO8Cx%2bwCqwCq8Bqf7BK9bXyYXVK97UCq8BqughYTa4MrOa7XHasUldrcGF1OCSGngGrwCqwCqz2B6vURRRcWB1p9CguYBVYTRcBq8mVgdV8l8uOVerCBj6sTjFlla4PrAKrwGpSrT9YpS454MLqeIgpq3T9DsSxgqvgKrh68PoAsfGrEw1zVun64Cq4qoCrSbX%2bcFUVy9UJJq3S9cFVcFUBV5Nq%2feEqdXshLq5Oh5i1StcHV8FVBVxNqvWHq0JXWmkDsl8BXAVXwVVwtUdcFbrUShswco2Dq%2bBqpghcTa4Mrua7XHauCl1rxcxrJZyryGsVN0NeK3AVXG0ZV4UuttI0nb6tGexVcDVTBK4mVwZX810uDVcv7ixzEUip8tH5xtoAgTqRNebJoU2nbLgPukjKaroq0aa%2bJ1glwJMzUDhqCaXZ8jrzZ2OD4EINbJIQV%2btLpkLq9BkPzTWDMXsmmuc69miPm7VrN5sDbWcguFADCI6rddDGJjOYOtXGxeAxIxO3aAYPweC42VEM1sDgzCsAg%2ff1wWDhfo6HJ2cTvHbl2XW%2bOl8CeaX7OqiTdTxk1jWGT1k0mVuwR0IX0IzNHuOWAPiuAABv2I9xMXOthf24ZGyzTp0L5MG2wQpdA7aBbWB7VwJsA9t0bDurle2vAmQo1ld7EfwvHeDUFI88AB8Z9E3WAXAAHABPSgBwAJyxybrzxfIUa%2bVEp6TTm5pJkofekwHonakPehPKQW%2fQG%2fQWuBqFa%2bqRuRpFNKuxGiVuhqhpRE0Dq%2b3cZZ2a%2fHfCEys9YuT8GXbPEsYe69kTdh%2bypbbr0ZCF7ZrqcllsVzZjVWomYB7Iqio5oxAoC8p2hLIwZUHZ3OkY%2b1dQF4hw0VUfMVaIiKarVOuqsS0QqAqqds9BQMEqdc0HF1YNcvoLYBVYBVaB1f5glTqfxYfVKWM%2bC1gFVlNFwGpyZWA13%2bWyY5W6oIILq8MhY1MgYBVYTRUBq8mVgdV8l8uOVeoyBy6sjsg524FVYBVYBVb7g1Xq%2bgM%2brE4xZZWuD6wCq8BqUq0%2fWBUazKqOh5iyStfvwFoBcBVcBVcPXoMlNn51Qt5pGFwFV8FVcLVHXFXFcnWCSat0fXAVXFXA1aRaf7hK3QCIi6vTIWat0vXBVXBVAVeTav3hqtCVVtqA7FcAV8FVcBVc7RFXhS610gasdODgKriaLgJXkyuDq%2fkul52rQtdasXMHiuYqcgfGzZA7EFwFV1vGVaGLrTRNZ%2bw6BnsVXE0XgavJlcHVfJdLw9WLj67jfKJnDKROYE15srLS6TrWxNJV01WJtts9weoAnlyBwhFLKM2W17k3AbbuLdTAHgZxtb5kKKROm%2fHQXDMYs2aiea5j9%2fS4Wbs2mznQZgaCCzWA4LhaB21rMoOpU2xcDB4zMnCLZvAQDI6bHcVgDQzOvAIweF8fDBbu33izXljP1jrcQ1d5Zvs6qJN0PGTWNYYvWTSZW7A3QhfQjL0Y45YA%2bK4AAG%2fYj3FxZy2tr2YA70%2fm3GdspEudCeSBt8EKXAO8AW%2fAe1cCeAPeVHhfzucb1%2fStMnhTkzvywHtkMHZBB7wBb8B7VwJ4A95UeM82rmuVG97UDJI87J4MwO5MfbCbUA52g91gNzOqz3K9jenZXy2ODde5QvtYG64D3AA3wL0rAbgBblHLB7liRpjLB0WzGssH42ZY5oJlLsBqY2Eg788u6ZawSksrrA940rSp5PREMV%2bnaudsYWyD0Ru%2blpqt4GvjfG2N2arSlpvwYVUfMdabiMaqVKuzQVW5qQqrtf1Ubc8CEpW2goQPqwY5iQawCqwCq8Bqf7BKc7JyYnXKcLICq8BqqghYTa4MrOa7XHas0hZm8GF1OGRsLQSsAqupImA1uTKwmu9y2bFKWzLBh9UROfM7sAqsAqvAan%2bwSlvNwInVKaas0vWBVWAVWE2q9QertLUGfFgdDzFlla4PrAKrwGpSrTdYJW9byY3VCXm7YmBV3nUB4Cq4Cq4ezFVVLFcnmLNK1wdXwVUFXE2q9YertN2E%2bLg6HWLSKl0fXAVXFXA1qdYfrgpdaKUNyH4FcBVcBVfB1R5xVehKK23AyioOroKr6SJwNbkyuJrvctm5KnSpFTuflWiuSpXPStZwAKSzAlaBVVG7%2b%2bpkBPLv7jtSBUO1yu6%2boTHeCqhKns8VJmtFth6dgRVsTXW55GylegK42MrYtVc4W6vs2lsvW7uQK9tAruyoZSuTDiJXNki9Pc5yLnChmuVcEM7qKs6F1tjB0jpt4V2AdwFcFcdV8o4Bx3BVH56eqxNgtVgbWAVWgVVRW5nfzG4%2bPrz5%2fc3Dn%2fS9CKghsjrPrlx0xBrk83EjVgvN6yYnxmazA%2fwMJ5gY4%2fEyCActvAz7evAySI%2ftJrZS%2fO3%2bhk5r6pQbD62ZU26ieV1lyg24Bq6Ba%2bBaJlzfzz7cMYBNncfjAjZrHk80sKvM4wHYADaADWBLBOxDnc1cnGY6m0WDWqoIYXibJccqvM3tx2oj3uZra2l%2ftVxltvGCdxf88eHxX9bcD455HN5nQ6z3eSR4l%2fFK3mcd1nGPrONYpy5eW2vLNZfhaaLfkuMeVnT7cd8aK5rqneahOdM7LZrnVbzTrcF5a4OWqy0Iqc%2bSBoILNYDguFoHLe4DF45wMZjlcBbN4CoOZzC4jMEaGJx5BWDwvj4YLNzr8Tr0byhzZ%2f3JXljruUV3dVA9zDxg1jXifmz1gFkdTiWaCmwtmYVbx426O8Dv5Mrgd77LZXFjXNw%2fOd%2bUb5aysixfcSo4rKm7C%2fNQ3GAkaAPFQXFQPCkBxUFxOsU3z%2bGjB3b4bu7xq%2b0FJ6djnLqbMQ%2fGRwbRtgfGgXFgPFsCjAPjVIy%2fC0712fQtT%2fnmuK7NMsOp2ybz8HsyAL8z9cFvQjn4DX6D3yx%2bzxIvuGKvlUUcD%2fhChzh1k2au4L8RfXMmQBwQB8STEkAcEKdC%2fMqxl5b74%2fMyMMQV37QDnbMWdIar1C2heSCuquStpUBxUBwUz5aA4qC4qEWOXLGBzEWOolmNRY5xMyxyxCJHYLVdIdcqdd0LOa1oiQ2sjxgLXyZ93rZP1u2lsAUKsAqsHoxV6lIWLqwaGiPYDlgFVlNFwGpyZWA13%2bWyY5XqBeDD6pThBQBWgdVUEbCaXBlYzXe57FilrgzhwupwSAxxA1aBVWAVWO0PVqkrNbiwOtIYUWLAKrCaKgJWkysDq%2fkulx2r1AUUfFidYsoqXR9YBVaB1aRaf7BKXdLAhdXxEFNW6fodiLACV8FVcPXgyFXqKgMurk40zFml64Or4KoCribV%2bsNVVSxXJ5i0StcHV8FVBVxNqvWHq9R9jbi4Oh1i1ipdH1wFVxVwNanWH64KXWmlDch%2bBXAVXAVXwdUecVXoUittwMprDq6Cq%2bkicDW5Mria73LZuSp0rRU744poriLjStwMGVfAVXC1ZVwVuthK03TGbmqwV8HVdBG4mlwZXM13uTRcvfhtHbwZzzeDc64%2fK%2f6Tpcy2m%2bfQk71SZ7VGPAm7qcgdDwQjV9NVibYWPsGSAZ40r8K5SyjNlteZ5hXbFBdqIB1sXK0v6WCpc2k8NNcM%2blSacJ7r2Ck%2bbtauvN0HGtJAcKEGEBxX66DBTWYwdd6Ni8Fj%2buYJwhk8BIPjZkcxWAODM68ADN7XB4OFOz0%2bmoHoPbmmZ%2b33Cqa7O6iTdzxw1jW6j1k4nLGzza5ZuyzkRl0eYHhyZTA83%2bWyuDIu7p%2bcb56yDG7NWgfCSqc3dYqQh94GI6IN9Aa9Qe%2bkBPQGvUVFyXF5QVhRcsJZjSi5uBmiORDNAaw25th4f3bJs0fvWPQeveNwRV2nbOGDACu5LYxFHsCsLJhtjfVK3%2f2Ri66s3R%2bF01WqWGSk0gVVQdXuGa8UrFJDI7iwytr9EVgFVtNFwGpyZWA13%2bWyY5Xqa%2bXDKmP3R2AVWE0XAavJlYHVfJfLjlVqtAEXVlm7PwKrwGq6CFhNrgys5rtcdqxSd3%2fkwipr90dgFVhNFwGryZWB1XyXy45V6u6PfFhl7P4IrAKr6SJgNbkysJrvctmxSt39kQurrN0f%2b41VaeNYwVVwFVwVt%2fsjF1dZuz%2bCq%2bBqpghcTa4Mrua7XHauUnd%2f5OMqY%2fdHcBVczRSBq8mVwdV8l8vOVWqeXC6usnZ%2fBFfB1UwRuJpcGVzNd7nsXBW60oq5%2byO4Cq5misDV5Mrgar7LZeeq0KVWzN0fwVVwNVMEriZXBlfzXS47V4WutWLntRLNVeS1ipshrxW4Cq62jKtCF1sxd3%2bEvQquZorA1eTK4Gq%2by6Xh6sWtM994irNONn30OHZ9nIjd9THcLQa7PrYscSB2fWw%2f5ZFsu%2f2Ub026QuocGg%2fNmbs%2biuY5dn3cNmvXrggHGtBAcKEGEBxX66ChTWYwdb6Ni8GsXR9FMxi7Pm6bYddHMDjT22BwWxl8sfNxKJ9s1%2fM59nvkwTJzv0fRWG58l4RucBk7hsUtQe9dAejdsBPj4sFcfvGUleNaivnobHzFf7JWHLs%2b8jCcuesjGA6Gg%2bG7EjAcDKcy%2fHKxcC0v3HR9bVkLxlQjNd0jD71HBtGgB71Bb9A7WwJ6g96iYpu5fNjM2GbRrEZsc9wMMXiIwQNWZduzlwzDY%2fbsHXbNFsaevfkTArPAbPOYbY31St%2bzl4uuzD17RdNVqhUkSIAOqoKq3TNeKVilBrZxYZW5Zy%2bwCqymioDV5MrAar7LZccq1dfKh1XWnr3AKrCaKgJWkysDq%2fkulx2r1FgxLqwy9%2bwFVoHVVBGwmlwZWM13uexYpQZxcWGVuWcvsAqspoqA1eTKwGq%2by2XHKnXPXj6ssvbsBVaB1VQRsJpcGVjNd7nsWKXu2cuFVeaevb3GqrRxrOAquAquituzl4urzD17wVVwNV0EriZXBlfzXS47V6l79vJxlbVnL7gKrqaLwNXkyuBqvstl5yo1yzkXV5l79oKr4Gq6CFxNrgyu5rtcdq4KXWnF3rMXXAVX00XganJlcDXf5bJzVehSK%2faeveAquJouAleTK4Or%2bS6XnatC11qx81qJ5iryWsXNkNcKXAVXW8ZVoYut2Hv2wl4FV9NF4GpyZXA13%2bWSc5XmXjXI%2b5YfsZ3jmJzYtdbtHEMvRyuoiiSB%2fWDr0SmuwdZUl0vOVpqLlY%2btrG0aRbO1yjaNdbK1G5sRGNiMIGqJzQh2BSB1O0lN9dryoZrptRXN6ipe29bYwfAuSM5VeBfAVRFcVUVzdTLQTs%2fVMbBarA2sAqvAqqBNXl7fXX789c3s8i19qxfaygODDEQ2Y4npDLaAFTwtpulqo%2fNiWvhvm9K68PgYhGMWPoZ9PfgYpId2E9vV%2fnZ%2fQ6c1dcKNh9asCTfhvK4y4QZcA9fANXAtE67vZx%2fuGMCmzuJxAZsxiycc2FVm8QBsABvABrAlAvahrmYuTrNdzVh4AV9zqkgurMLX3H6sNuJr%2frv1opjrhXK%2feQ77IBBYDqezLtbprDXhdNZhFPfIKI5V6eK1tbZccxmeJvotOeVhPLef8q0xnqlOaR6aM53SonlexSndGpy3NlK52iqQ%2bgxoILhQAwiOq3XQ0D5wtQgXg1l%2bZtEMruJnBoPLGKyBwZlXAAbv64PBwp0dl76ytMzgzlTl2XKVx0DsP9k%2b3eFBdS%2fz4FnX6OknhONZDfNZSDMP2Fo%2bC7eRG3V6gOLJlUHxfJfL4sy42HqqPWWzDt6Q55vByVlea1oSIS6IG4ycl4A4IA6IJyWAOCBOhfg%2fNubat%2f0XOrZpO8JzYXtkEE15YBvYBrazJcA2sE3F9o3pvSi%2bkzK96QCn7T3PBfDJAADP1AfACeUAOAAOgLMA%2fs5e26tAk%2f3gBx3dtP3t%2bQL9RvRt7YBuoBvoTkqAbqCbiu4Prh3gIrpZ5T%2fN1fN%2fKV7wkHSIq8SIPF6Kqyp5Vz5gHBgHxrMlwDgwLmohI1cgIHMho2hWYyFj3AwLGbGQEVhtV3y1Sl3kYvDYwPqIscrFEJzjWaodpE6waBEbngKrwGo7sEpdt8KFVYO80R%2bwCqwCq8Bqf7BK9QLwYXXK8AIAq8BqqghYTa4MrOa7XHasUleAcGF1OCRGtgGrwCqwCqz2B6vUFRpcWB1pjDAxYBVYTRUBq8mVgdV8l8uOVeq6CT6sTjFlla4PrAKrwGpSrT9Ypa5p4MLqeIgpq3T9DkRYgavgKrh6cOQqdZUBF1cnGuas0vXBVXBVAVeTav3hqiqWqxNMWqXrg6vgqgKuJtX6w1XqJkZcXJ0OMWuVrg%2bugqsKuJpU6w9Xha600gZkvwK4Cq6Cq%2bBqj7gqdKmVNmDlLwdXwdV0EbiaXBlczXe57FwVutaKnXFFNFeRcSVuhowr4Cq42jKuCl1spWk6Y9M02KvgaroIXE2uDK7mu1warl5czqMcrzPzOTolPcMrdSpryJOmm87Z0VgsZzVdlWjz4BOsE%2bDJ7SoctoTSbHmduV2xEXGhBnLAxtX6kgOWOoHGQ3PNYMyfiea5jr3g42btStZ9oPUMBBdqAMFxtQ5a2WQGUyfbuBg8ZuyYIJrBQzA4bnYUgzUwOPMKwOB9fTBY%2fJY2a0v5aLnK50ACn%2bw53dNBnazj4bKuMXzKormMnWx2zdplHDfq7QC%2bkysD3%2fkul8WLcXEf9DVjE0nqRCAPsw1W3BqYDWaD2bsSMBvMpjJ7trRMl85sakpHHmaPDMae7WA2mA1m70rAbDCbyuxfHeeL4juKa5kLOrqpaSN50D0ZAN2Z%2bkA3oRzoBrqBbha6PzpecLKvjF3aqWkpuWL4RoxsFMA2sA1s70qAbWCbiu07a2l9NdcM57ZKTXvJw21VJafPALgBboA7WwJwA9yilnpzRfUxl3qLZjWWesfNsCQRSxKB1XYFS6vUFSsjHhtYHzGWrEwEc1Wqpd7YqQhYBVZ7g1XqIhQurBrkjBzAKrAKrAKr%2fcEq1QvAh9UpwwsArAKrqSJgNbkysJrvctmxSl3mwYXV4ZCxTxGwCqymioDV5MrAar7LZccqdSUGF1ZH5DTywCqwCqwCq%2f3BKnWVBB9Wp5iyStcHVoFVYDWp1h%2bsUlcxcGF1PMSUVbp%2bByKswFVwFVw9OHKVusqAi6sT8ubH4Cq4Cq6Cqz3iqiqWqxNMWqXrg6vgqgKuJtX6w1XqjkRcXJ0OMWuVrg%2bugqsKuJpU6w9Xha600gZkvwK4Cq6Cq%2bBqj7gqdKmVNmAlKQdXwdV0EbiaXBlczXe57FwVutaKnXFFNFeRcSVuhowr4Cq42jKuCl1spWk6YyM02KvgaroIXE2uDK7mu1warl6Ed%2bUp5nqhPJiPgRbQU7xS57LIYCzJzE0F7XRAZjc3aDVdlWgr4BMsFOBJ7iqctoTSbHmdyV2xrXChBpLAxtX6kgSWOoPGQ3PNoE%2bgCee5jp3d42btytZ9oPkMBBdqAMFxtQ6a2WQGU2fbuBg8pm%2bZIJzBQzA4bnYUgzUwOPMKwOB9fTBY%2fP7s9spemq7ihbpC93NQ5%2bp4qKxrdJeycCpjI5tds3aZxo36OgDv5MqAd77LZfFhXIRatnE%2fbZbK42a5tHyGn5o6J8jDb4MRwgZ%2bg9%2fgd1ICfoPf9I1%2fXeeT5XnB6cKBJg3d1CSPPOgeGfQ924FuoBvoTkqAbqCb7jax1p79uLSU5%2bAulUf3%2f2fvbrfbRrIEXd8Kzqxe3b%2fqJPHFj%2bkcrSXLTleurrJddmbV6fPnLFqCbXZSpIak7PLcztzJXNkBCRMCIexNMBgkEcBb1Z2VdgQICYp4FIiIHTsZ%2f6GMvsUDJU0IH%2fYgfKc%2bhFeUQziEQ7hG%2bOu04X1Zd3lvtWeTn3hwpdEmv758XgV8wzd85yXwDd%2b2YgqNdo9oMYXWrSamMLuM2BdiX2C1WZvy5CzuQ9tZ3EdrwzsbU0hKDFiF1c6wKm52NmJVy%2bIOq7BaLILV%2fM6wWn7krrMqzgKYsapkcYdVWC0WwWp%2bZ1gtP3LXWRU3ERuxqmVxh1VYLRbBan5nWC0%2fctdZFTf4GrGqZXGHVVgtFsFqfmdYLT9y11kVN92asapkcYdVWC0WwWp%2bZ1gtP3LXWRU3wxqxqmVx7zarzu6wwlVcxVV7WdyNXNWyuOMqru4U4Wp%2bZ1wtP3LXXRWzuJu5qmRxx1Vc3SnC1fzOuFp%2b5K67Kma%2bMHJVy%2bKOq7i6U4Sr%2bZ1xtfzIXXfVaqSVmsUdV3F1pwhX8zvjavmRu%2b6q1VArNYs7ruLqThGu5nfG1fIjd91Vq7FW%2bokrtl3lxJXsMk5cwVVcbZirVoOt1CzujFdxdacIV%2fM742r5kTvj6rrXTeePWlYccQ1rZDd7e2QZWLK3Z5cddagr2dubbzuHvzbf9sYc%2fiqunJlormZvt%2b052dt%2fXNasU7oPHDZD8LMaEJxVa%2bHwutpgcZXNyGAte7ttg8ne%2fuOyowwme%2fvujwCDn%2bpjsP00ZI8P6%2b%2fd%2b5i2908TbapDXKYzgVlN4G4bZnLYbC9r1uj4otMd%2bJ3fGb%2fLj9yVaYx1AuCvk7vES9b%2fnN0mBvnbTfhW87fDN3zD97YEvuFbHn1P7ifT8cJbrjuAQQJ3E7vVBO7Yjd3YvS3BbuyWh97z5ebDvPT%2f1jncDZK3m%2fCtJm%2bHb%2fiG720JfMO3yPf7ZHy3ztpukLTdaG%2bflrQdtmEbtrclsA3bItt%2fexzPVpPVd5ltXzwH08Rt368%2bTwO4gRu4d0uAG7htxX4b7fZTY79tW03sd3YZMYrEKMJqszZR%2b1IkS9wzGQOHfSWUZT2x0dnYb1IXwSqsdoZVKTjFjNWo%2bogOWIVVWIXV7rAqzQIYsjpSZgFgFVYLRbCa3xlWy4%2fcdValkA8zVuNYSVwEq7BaKILV%2fM6wWn7krrMqRWOYsdqvPlceVmEVVmG1O6xKURKGrI5YsirWh1VYhdW8WndYlaIYzFgdxCxZFeu3YIcVruIqrh68c1WKMjBzdVidDRlXcRVXcbVDrvp2XR2yaFWsj6u46uFqXq07rkqZisxcHcWsWhXr4yqueriaV%2buOq1YjrYJe9bwCruIqruJqh1y1GmoV9LQDy3EVV4tFuJrfGVfLj9x1V63GWuknrth2lRNXsss4cQVXcbVhrloNtgqCUMmPxngVV4tFuJrfGVfLj9wZV7cpV733j2kXkM93FReyfJNjuWVlh6FdZYPQdyg%2f8BmiBExOdrVObUXpbvkpT3Yl1%2fCzGpwAm1Xrygmw4vKZieZBpKye2fY8JN17dlmzjuo%2bcOwMwc9qQHBWrYVj7GqDxaU2I4MHSr4E2wbHGJxddpTBAQbv%2fAgw%2bKk%2bBttP%2brua3%2f7hfU7b35fJ7TLL%2fXsnz3eIC3YmOoeBMq9sW2ey2Wwva9YQ%2baJzHiCe3xnEy4%2fclbmMq3eL%2badkuUw%2fbj1gkegW1wRN6I60LWzQDd3QvS2BbugW6f5z%2bjP33ifL%2bfRx%2fZmy3uI5jyZ69yMlbTt6ozd6b0vQG73lyZPJ%2fWQ6XnibDiDbLR4maWL3sIfdO%2fWxu6Icu7Ebuy0GpBitPqoBKbatJiAlu4yN02ychtWLLSi%2b%2belaHgmL5%2f8GJtul%2b%2fKxP36v17Kh8GG%2bOj4UJpy65uAVZS%2bu7CUmHlRkffE0YBNlfb%2f6VCGYhdm2MMtgFmZLH6cksRCjRIx4DftymIh9Xp2KriY5EKzCavvmCARXxcgPI1ej6kMwcBVXcRVXO%2bSquKZl5upIXtPCVVzdKcLV%2fM64Wn7krrsqBlQYuRrHcnIgXMXVnSJcze%2bMq%2bVH7rqrYqiDkav96sPbcRVXcRVXO%2bSqGIZg5uqIdaud%2briKq7iaV%2buOq1Y3tfqDmHWrnfotCBoAVmAF1oODsezuYx1WZx0GVmAFVmDtEqy%2bXViHrFzt1AdWYPWANa%2fWHVjFdEBGsI5ilq526gMrsHrAmlfrDqxWY66CXvXUArACK7ACa5dgtRp0FfSUY8GBFVh3i4A1vzOwlh%2b567BajbpSTxK0DytHCWaXcZQgsAJrw2C1GnYVBKGcg4wRK7DuFgFrfmdgLT9yx2EVp1irDTRPfu73gmqqT5r9fD3T0QhWOTOwG7genVcAXAuP3HFcxWlWI1yVrOb2ca2T1vyEuLYkBUxECpjNlY08RZsUMFD94%2b%2b1mVsjq%2fWZW9tY15m5bcxImAkGx2FlggFYbcAa2Yc16p8f1gGuPq%2bNq7iKq5byvrx89eHX12%2fk1C9i%2fEFskl9L4VUYCxvzGoT%2bRVfGbl5FL%2ftNOuDFZI7BOrLMMTzVY47BebIvkanr9w%2bvZK7FJTcTrvUlN9tg11lyw2u8xmu8dsnrDzdv3ytii%2bt4RmKr63i2xa6zjofYiI3YiO2Q2IfONRtBrc8125aa8IvsMiabmWzG1YtNNt%2fMvyYL73qxMphvrl59M59vHlxivjlkNNyh0XDWha5eJ7NkMZ6uP2bzZ8d1Z9TcfN0bM2oW56NNONfno22DXmc%2bujGeN3aXcr0QkNONnDH4WQ0Mzqq1cIR9YKiIEcLqFLNthOtMMYPwPoQDEN75EYDwU30Qtj7N8W4x%2f5Qsl%2bnHrRu7NNMhziebqBwG2qETtlX245FDK3%2bNZdn62Piisx3gnd8ZvMuP3JVZjKvr1SrlIv007%2fNi%2fPFj2l5lwcVzg0wEj9SDLhEcwRF8W4LgCC4K%2fj6ZJl%2fHs5W3mnu3j8v0x7elo8pwMTW8ieH9qHJQj%2bEYjuGlEgzHcHnP9Cpted5fJrNElltMPm8i97CH3Lv1kbuiHLmRG7k1uX%2bbrKaJN57deYvkU7JIZrcK4WKee6PNfn0ttx2EQziEb0sgHMJthb8YbSLRw19sY034S3YZ4S%2bEv%2bBqszbn%2beIW6YFJhuewr%2b2RHlk%2bHNSp7CNniHkhXR6u4mozXBV3PRu5GlVnicJVXMVVXO2Qq%2bJEgJmrI20iAFdxtVCEq%2fmdcbX8yF13VdxNbORqHFfuj8BVXMVVXO2Qq%2bIOXyNX%2b4G2ywBXcbVQhKv5nXG1%2fMhdd1Xcf2vm6oh1q536uIqruJpX646r4qZYI1cHMetWO%2fVbsNEKWIEVWA%2fewVo5wDSGdRiwcLVTH1iB1QPWvFp3YPXtwjpk5WqnPrACqwesebXuwComwzCCdRSzdLVTH1iB1QPWvFp3YLUacxX0qqcWgBVYgRVYuwSr1aCroKeeiQuswFosAtb8zsBafuSuw2o16mrP8Su2YeX4lewyjl8BVmBtGKxWw66CINTy8DBiBdZiEbDmdwbW8iN3Btar9Vfn%2fWX8ff5okth9aDexu7%2fu1SR2b9g5ryR2b77vnAfbfN8bcx6suIJmwrma2N066CR2%2f3FZs07uPnDsjMHPamBwVq2FY%2bxqhMXVNiOEtcTu1hEmsfuPy45CmMTuuz8CEH6qD8InmOh4SBbeMv3ODNK6m5ispnW3bjI5bbaXNWtkfNG5DujO7wzd5UfuyhxGNkX9YpGM%2f1ga5HM3oVvN5w7d0A3deQl0Q7dI95%2bTcfqTWXr%2fOr5%2f%2bHfv03ye0qEgLh73aIK4mtAdxEEcxPMSEAdxEfH348%2bfkzsvuftsktHdhG41ozt0Qzd05yXQDd0i3VlrTZupdzuffU3lSD%2fYIKW70TY%2fLaU7hmM4huclGI7htmIKjbaPqDGF1rEmpjC7jNAXQl9wtVnb8uSU7iPrKd390DKsTsUUkhoDV3G1M66K%2b52NXFVTuuMqrhaLcDW%2fM66WH7nrrooTAWauaindcRVXi0W4mt8ZV8uP3HVXxQ3FRq6qKd1xFVeLRbia3xlXy4%2fcdVfFPb5Grqop3XEVV4tFuJrfGVfLj9x1V8UNuGauaindcRVXi0W4mt8ZV8uP3HVXxU2xRq6qKd277aqzG62AFViB1V5KdyNY1ZTuwAqsO0XAmt8ZWMuP3HVYxZTuZrBqKd2BFVh3ioA1vzOwlh%2b567CKaTCMYFVTugMrsO4UAWt%2bZ2AtP3LXYbUac6WndAdWYN0pAtb8zsBafuSuw2o16EpP6Q6swLpTBKz5nYG1%2fMhdh9Vq1NWe41dsw8rxK9llHL8CrMDaMFithl3pKd0ZsQLrThGw5ncG1vIjdwbWq7erL8nCOyqx%2b%2frUKquJ3ePqDySx%2b7Yyid231Uns%2fqOEU2EdUb4xp8JK62hGnOuJ3W2DTmL3H5c16%2fzuA0fQGPysBgZn1Vo40q5GWFpzM0NYTexuG2ESu%2f%2b47CiESey%2b%2byMA4af6IHyS9MBLb7ZptMnd4cndjVzWk7vbdpnsNtvLmjU6vuh8B3znd4bv8iN3ZR7j6mb%2b8H2zFOUt07sm96kdhyd5NyJcT%2fIO4RAO4dsSCIdwhfD7%2b2Rxu%2b7MNQyXzn80MlzP8Y7hGI7h2xIMx3DV8PnM%2b5T2AW%2bZKHxLx0wa8a3neYdv%2bIbvbQl8w7fI9y8bt9Pv6%2fDk7mZb%2fdTk7sAN3MC9LQFu4FbG3SkWs9Vys11bxtuXDss00tv3q0%2fcgG%2f4hu9SCXzDt6XgcLMdgHpwuG2sCQ7PLiOGkRhGXG3WzmpfjG%2bpDuTeMwoO%2b1qAS7864LwbweHkOMJVXO2Mq2LIipGrUfUhHriKq7iKqx1yVZwIMHN1pE0E4CquFopwNb8zrpYfueuuinEgRq7GsZbhCFdxtVCEq%2fmdcbX8yF13VYzNMHK1X338PK7iKq7iaodcFYMmzFwdsW61Ux9XcRVX82rdcVWMaTBydRCzbrVTvwUbrYAVWIH14B2sYriBEazD6szJwAqswAqsXYLVtwvrkJWrnfrACqwesObVugOrmMnICNZRzNLVTn1gBVYPWPNq3YHVasxV0KueWgBWYAVWYO0SrFaDroKeepo5sAJrsQhY8zsDa%2fmRuw6r1airPcev2IaV41eyyzh%2bBViBtWGwWg27CoJQS6HGiBVYi0XAmt8ZWMuP3BlYr%2f7xZbJKvA8P41vltFdxLSswOapbQXZoGdkg9B1KIHyGYAGTc16tS1tRult%2bynNeSUb8rAbnwWbVunIerLiCZsJ5EGkLaLZBD0kIn13WrJO7Dxw7Y%2fCzGhicVWvhGLsaYXG1zQjhgZY%2fwTbCMQhnlx2FcADCOz8CEH6qD8LWJzr8n8LFnZdNdyz16Q5xvc6E5jDQZpVt00xqm%2b1lzRogX3TKA8HzOyN4%2bZG7MpVx9dfx4vNktieppLgiaEJ3pG5hg27ohu5tCXRDt0j3u%2fFi%2fDltfF82I%2b%2b0ucqAiyc%2bmgDej7R07gAO4AC%2bLQFwABcBf73Ge3K73O%2b3eLKkid%2fDHn7v1sfvinL8xm%2f8thiXYrQEqcel2MaauJTsMrZPs30aVy%2b2qvjmp2t5LOyLp1aGJmcA%2bdVHX2TABr1hu0bDhwnr%2bGiYwGqcdcXZxoxf5ezrRryq2det8%2bpU%2bB9ZLGAVVts3fBVcFbcmG7mqZl%2fHVVwtFuFqfmdcLT9y110V51vNXNWyr%2bMqrhaLcDW%2fM66WH7nrroqbfo1cVbOv4yquFotwNb8zrpYfueuuintxjVxVs6%2fjKq4Wi3A1vzOulh%2b5666Ke2TNXNWyr%2bMqrhaLcDW%2fM66WH7nrrorZ141cVbOvd9tVZ%2fezAiuwAqu97OtGsKrZ14EVWHeKgDW%2fM7CWH7nrsIrZ181g1bKvAyuw7hQBa35nYC0%2fctdhFTNWGMGqZl8HVmDdKQLW%2fM7AWn7krsNqNeZKz74OrMC6UwSs%2bZ2BtfzIXYfVatCVnn0dWIF1pwhY8zsDa%2fmRuw6r1agr%2fZQr67ByylV2GadcASuwNgxWq2FXevZ1RqzAulMErPmdgbX8yJ2B9ermcZn%2bzJKF92IxTj9XO1hbXNGK7OZgD9b5ysjB3rBjBMnB3nzlOXy7%2bco35vBCcR3NhHM1B7t10MnB%2fuOyZqVJOHAEjcHPamBwVq2FI%2b1qhMU1NyOEtRzs1hEmB%2fuPy45CmBzsuz8CEH6qD8L2pzvms1lyu1p6q7l3u536MMjDbsKzmofdOs%2bXzp7QEp%2fJJZZdieLbAhS%2f8HRGivj9x8ksHep83DtnLa4QmgCuZmMHcAAH8LwEwAHc1jY5o7kQfZucbazZJpddxm4OdnPgajOTQYqHPsa2E6MHUcvGwqSCfPaBKIuyl1f2EtMPKrLiCZAmyI762qkPIAuyIAuy3UNWTmtuouyetOYwC7MwC7NtZFY4xlzcGmzEq57W3DavTsXVkR4CVmG1fROxgqvibl8jV%2fW05riKq4UiXM3vjKvlR%2b66q%2bLOATNX1bTmuIqrhSJcze%2bMq%2bVH7rqr4u5ZI1f1tOa4iquFIlzN74yr5UfuuqtiWnMjV%2fW05riKq4UiXM3vjKvlR%2b66q1Z3uO5Ja46ruFoowtX8zrhafuSuu2p1U%2buetOaddtXZyCxgBVZgtZfW3AhWPa05sAJrsQhY8zsDa%2fmRuw6rmNbcDFY1rTmwAmuxCFjzOwNr%2bZG7DquYBMIIVj2tObACa7EIWPM7A2v5kbsOq9WYqz1pzYEVWItFwJrfGVjLj9x1WK0GXe1Jaw6swFosAtb8zsBafuSuw2o16mrPea22YeW81uwyzmsFVmBtGKxWw672pDVnxAqsxSJgze8MrOVH7gysV39OxuvEMEuDbOZ9y9nMhQ8km%2fm2MtnMt9XJZv6jhOwxjuDemDMLxeUzE871bOa2QSeb%2bY%2fLmpXn68CBMwY%2fq4HBWbUWDrCrERaX2owQVrOZ20aYbOY%2fLiObOQjvPG0QbirC62zmy%2fQLSzUwSGFuYrKewty2yZfOlNASlMmAm10J3dsC6L7wHMbVb1%2fmj%2blP3XtYzL%2fO%2fzBLYW4CuJ7CHMABHMC3JQAO4PIC43z%2bx9Jbzb1FMr6T8RZPejTBux9pOXfBG7zBe1sC3uBtaz%2bz0ey1vp%2fZNtbsZ84uY9sd2%2b5w9WIT0map0au3IB%2bTGn1YvVPa2bEwOXuffSDKouzllXUoNbqJsntSo8MszMIszLaRWeEodHGfsRGvemp027w6FZtHiglYhdX2zREIropbh41c1VOj4yquFopwNb8zrpYfueuuiotaZq6qqdFxFVcLRbia3xlXy4%2fcdVfFXblGruqp0XEVVwtFuJrfGVfLj9x1V8UNs0au6qnRcRVXC0W4mt8ZV8uP3HVXxdToZq6qqdFxFVcLRbia3xlXy4%2fcdVetbmrdkxq90646GzQArMAKrPZSoxvBqqdGB1ZgLRYBa35nYC0%2fctdhFVOjm8GqpkYHVmAtFgFrfmdgLT9y12EVM0oYwaqnRgdWYC0WAWt%2bZ2AtP3LXYbUac7UnNTqwAmuxCFjzOwNr%2bZG7DqvVoKs9qdGBFViLRcCa3xlYy4%2fcdVitRl3tOUrQNqwcJZhdxlGCwAqsDYPVatjVntTojFiBtVgErPmdgbX8yB2HVZxiHdpOnxv2LLNaJ33ueqajEaxyZmA3cD06sQC4Fh6547iK06xGuGppca3jWict7glxbUkOmIgcMJsryQGzLYDqZlItz9waWa3O3FrHus7MbWNGwkwwOA4rEwzAagPWkX1Yg%2brPPCmsA1x9XhtXcRVXLeV9efH7h1%2ffvPrwwbu5%2fvBKzgAjhSEMeiZpthRlQ8s5DIPQv%2bQC2U36n2ad82Iy1WDdWqYanuox1eC83JdI2PW7xrW08mbEtb7yZhvsOitveI3XeI3XLnn94ebte0VsaTnPTGx1Oc%2b22HWW8xAbsREbsR0S%2b8ApZzOo9Sln21IThZFdxpwzc864erE556x9vVvMH%2bbLzad6vsHMs2955jm2vHGi1sxzyLi4Q%2bPirDNdvU5myWI8XX%2fM5s%2bOO8%2f4ufnON2b8LM5Mm3Cuz0zbBr3OzHRjPG%2fstuV6MSGnG0Nj8LMaGJxVa%2bFY%2b7DYETOE1clm2wjXmWwG4X0IByC88yMA4af6IGx9wuNmmowX8hSHOKVswnEYKMdPWOfYj0cOLf411mPrg%2bKLTnOgdn5n1C4%2fclemL67ST%2fs6md2m7VSWWzo5yEjuSDvqErmRG7nzEuRGblHu95uvc%2f1eKbktJYQ3crsfVQ7gcRu3cbtUgtu4LW%2bR%2fjL%2ftvS%2bbhrZ%2f%2fnfst5S2nkjvYc99N6tj94V5eiN3uitRpIn00nydfxx3fsluaXE9mab%2bfpKMjvkRm7kzkuQG7nlme7HZfojSxb%2ftvSm6bf%2fmH6tMuF%2b5ZY7U8N9vzoRH4iDOIiXSkAcxG1FKxrt9NOjFW1jTbRidhnRikQr4mqzdlD7YhxLYDIKDvtaIMugyzmjzhCYSJJTXMXVZrgqhqYYuRpV5%2fbDVVzFVVztkKviRICZqyNtIgBXcbVQhKv5nXG1%2fMhdd1WMADFyNY4r97bhKq7iKq52yFUxQsPI1X6gbRXDVVwtFOFqfmdcLT9y110VYyfMXB2xbrVTH1dxFVfzat1xVYxsMHJ1ELNutVO%2fBRutgBVYgfXgHaxiuIERrMOAhaud%2bsAKrB6w5tW6A6tvF9YhK1c79YEVWD1gzat1B1YxY5ERrKOYpaud%2bsAKrB6w5tW6A6vVmKugVz21AKzACqzA2iVYrQZdBT31HHNgBdZiEbDmdwbW8iN3HVarUVd7jl%2bxDSvHr2SXcfwKsAJrw2C1GnYVBKGWM40RK7AWi4A1vzOwlh%2b5M7BeZe3r3WL%2bMF9uPtUL5FNfxTWt0OTgbgXbUWQX2yD0HUoYfIagAZPzXq2LW1G6W37K815JPvysBufCZtW6ci6suJJmwnkQaQtptkEPSQCfXdasE7wPHENj8LMaGJxVa%2bFYuxphcdXNCOGBlkfBNsIxCGeXHYVwAMI7PwIQfqoPwtYnPK4fHpLxVM3nLq7XmZAcBtqssm2SSW2zvaxZA%2bOLTnUgd35n5C4%2fclemMK5u5vcPySr9vK9KXjJxRdCE7kjdwgbd0A3d2xLohm6R7tdpw%2fuy7vIy3OJJjyZw9yMtmztwAzdwb0uAG7hFuF9Nk%2fvUi6U3%2f%2bR9TGbJp8lqKRsunippYviwh%2bG79TG8ohzDMRzDNcP%2fmtzPF%2bOPU2XWRDy20mhfX187qgK4gRu4tyXADdy2ggmN9ovowYS2sSaYMLuMmBdiXnD1YltA3vx0LY%2bFffGo4WoM9xzc5lefV5QBG%2fnVaLs6Gj5QWMdHw5yGUXP8irMXd7Yx41dfDDox4jXsK1En1nl1Kmab1ENus8rwtfmsNieMxBfjSIxcjarP1sBVXMVVXO2Qq%2bJ8q5mrI2W%2bFVdxtViEq%2fmdcbX8yF13VYzUMHI1jpXEQ7iKq8UiXM3vjKvlR%2b66q2IghZGr%2fepT4XEVV3EVVzvkqhjcYObqiHWrnfq4iqu4mlfrjqti7IGRq4OYdaud%2bi3YzwqswAqsBwcK2N3HOqxOaAyswAqswNolWH27sA5ZudqpD6zA6gFrXq07sIrphYxgHcUsXe3UB1Zg9YA1r9YdWK3GXAW96qkFYAVWYAXWLsFqNegq6GnnjQMrsO4UAWt%2bZ2AtP3LXYbUadaWfcmUdVk65yi7jlCtgBdaGwWo17CoIQiW5GSNWYN0pAtb8zsBafuTOwHr1j%2fliMUkb%2f3h256WffJssZkpSBHFRKzY5W1vRNrSsbRD6DqX3PUPUgMlJgtbJrSjdLT%2fludqkCn5Wg%2fO3s2pdOb9QXEoz4TyItJU026CHpGvPLmtWpoQDB9EY%2fKwGBmfVWjjYrkZYXHYzQnigndBtG%2bEYhLPLjkI4AOGdHwEIP9UHYfspxNKP%2brz5YuV5DnHFzsTkMNDmlW2bTA6x7WXNGhlfdK4DuvM7Q3f5kbsyh3H1PhlP069rcivDLa4ImsAdqVvYgBu4gXtbAtzALcL9evI1Wa8ufprcJbNbJXeveN6jCd%2f9SEm6Dt%2fwDd95CXzDt61dzUbz1vquZttYs6s5u4zNd2y%2bw9VmrQfKSSX79pNKrtXt7K5mDufFVVztjKviRgsjV%2fWkkriKq4UiXM3vjKvlR%2b66q%2bJEgJmralJJXMXVQhGu5nfG1fIjd91VcS%2bDkat6UklcxdVCEa7md8bV8iN33VVxk4GRq3pSSVzF1UIRruZ3xtXyI3fdVTGppJmralJJXMXVQhGu5nfG1fIjd91VMamkkat6UslOu%2brsRitgBVZgtZdU0ghWPakksAJrsQhY8zsDa%2fmRuw6rmFTSDFY1qSSwAmuxCFjzOwNr%2bZG7Dqt4%2fq4RrHpSSWAF1mIRsOZ3BtbyI3cdVqsxV3uSSgIrsBaLgDW%2fM7CWH7nrsFoNutqTVBJYgbVYBKz5nYG1%2fMhdh9Vq1NWe41dsw8rxK9llHL8CrMDaMFithl3tSSrJiBVYi0XAmt8ZWMuP3BlYr%2f7x5bv3u0kayYHlNJIDnzSSjTvilTSSzaedo2CbT3tjjoIVF89MONfTSNoGnTSSPy5r1qHdBw6bMfhZDQzOqrVweF2NsLjQZoSwmkbSNsKkkfxxGWkkQXjnaYNwUxG%2b%2brBazGefvVdf9%2bW0ERfqTGDWc0nahpmcNtvLmjU8vuiEB37nd8bv8iN3ZSLj6ma8TLzl6vFukigT1eJaoIndejpJ7MZu7N6WYDd2i3b%2flixXk%2fv5LO3Nit3iMY8mduu5JLEbu7F7W4Ld2C3a%2fevsLnlI0n%2fMVt4iWSbjxe0X2XDxSEkTw4c9DN%2btj%2bEV5RiO4RiuGX79bby4U0be4oGVRtv7%2btohFaiN2qi9LUFt1BbVfr%2f5OtOuvEjGy%2fQzZb998WBME8B9v%2fp0jXYKfmAMjOOCHxC7jeBP9Y4VnLiaLgp%2baCC40cY%2fPRDcNtYEgmeXEa9IvCKuNmtDtS%2bGtQxNRsFhX4trGVmG1alAcPIZ4SqudsZVMVLFyNWo%2bsAOXMVVXMXVDrkqTgSYuTrSJgJwFVcLRbia3xlXy4%2fcdVfFIBAjV%2bNYy2aEq7haKMLV%2fM64Wn7krrsqBmgYudqvPmoeV3EVV3G1Q66KQRNmro5Yt9qpj6u4iqt5te64KoY1GLk6iFm32qnfgo1WwAqswHrwDlYx3MAI1mF1lmRgBVZgBdYuwerbhXXIytVOfWAFVg9Y82rdgVVMYGQE6yhm6WqnPrACqwesebXuwGo15iroVU8tACuwAiuwdglWq0FXQU89yhxYgbVYBKz5nYG1%2fMhdh9Vq1NWe41dsw8rxK9llHL8CrMDaMFithl0FQaglTmPECqzFImDN7wys5UfuOKziFOvIdrb2eH2K6Lmzta9nOhrBaneOdu02rkcfpw2uhUfuOK7iNKsRrloWduu41snCfjpc25L5ICLzwebKRp6bTeYDqP7x99rMrZHV6sytdazrzNw2ZiTMBIPjsDLBAKwWYB1WI3gUrGF0flgHuPq8Nq7iKq5aytV18%2fav71799utvv%2f79lSfn6ZKiEIbVq1l78iwqyEaWl8eC0L9slsVXh8w1nOGYF5OZBuvUMtPwVI%2bZBufhvkSOxd8%2fvJK5lhbejLjWF95sg11n4Q2v8Rqv8dolrz%2fcvH2viC2t5pmJra7m2Ra7zmoeYiM2YiO2Q2IfOuNsBLU%2b42xbaoIwssuYcmbKGVcvNuX8IpklnyYrb33P5D6ZrZaebzD1HFieeu5fYuo5ZGDcoYFx1puuXqcdYDGerj9m82fHoWcA3XzoGzOAFqemTTjXp6Ztg15naroxnjd223K9mJDTDaIx%2bFkNDM6qtXCwfVjsiBnC6myzbYTrzDaD8D6EAxDe%2bRGA8FN9ELa%2fyW6ajBfyFIc4p2zCcRgox09Y59iPRw6t%2fjXWY%2buD4otOc6B2fmfULj9yV6YvrtJP%2bzqZ3abtVJZbOjnISO5IO%2boSuZEbufMS5EZuUe73m69z%2fV4puS0lhDdyux9VDuBxG7dxu1SC27gt75H%2bMv%2b29L5uGtn%2f%2bd%2by3lLaeSO9hz303q2P3hXl6I3e6K1v65tOkq%2fjj%2bveL8ktJbY328zXV5LZITdyI3degtzILc90Py7TH1my%2bLelN02%2f%2fcf0a5UJ9yu33Jka7vvVifhAHMRBvFQC4iBuK1zRaKefHq5oG2vCFbPLCFckXBFXm7WD2hfjWEKTUXDY1wJZhNNMu5Ez6gyBiSQ5xVVcbYarYmiKkatRdW4%2fXMVVXMXVDrkqTgSYuTrSJgJwFVcLRbia3xlXy4%2fcdVfFCBAjV%2bO4cm8bruIqruJqh1wVIzSMXO0H2lYxXMXVQhGu5nfG1fIjd91VMXbCzNUR61Y79XEVV3E1r9YdV8XIBiNXBzHrVjv1W7DRCliBFVgP3sEqhhsYwToMWLjaqQ%2bswOoBa16tO7D6dmEdsnK1Ux9YgdUD1rxad2AVMxYZwTqKWbraqQ%2bswOoBa16tO7BajbkKetVTC8AKrMAKrF2C1WrQVdBTzzEHVmAtFgFrfmdgLT9y12G1GnW15%2fgV27By%2fEp2GcevACuwNgxWq2FXQRBqOdMYsQJrsQhY8zsDa%2fmROwPr1YtklnyarLz1PZP7ZLZaeoF87Ku4qBWZnNytaDsa2dU2CH2HMgafIWrA5MBX6%2bRWlO6Wn%2fLAV7IPP6vBwbBZta4cDCsupZlwHkTaSppt0EMywGeXNesI7wMH0Rj8rAYGZ9VaONiuRlhcdjNCeKAlUrCNcAzC2WVHIRyA8M6PAISf6oOw%2fbzAyTT5Op6t5FkOcb3OROQw0GaVbYtMapvtZc0aF190pgO48zsDd%2fmRuzKDcXX98JCMp2kzleEW1wNN4I7UDWzADdzAvS0BbuCWE0vO7x%2bSVfp5X5WEkuJJjyZ09yMtmzt0Qzd0b0ugG7pFul%2bnDe%2fLusvLcItHSZrAPewB92594K4oB27gBu46k9zT794ieUjGq%2bROJlw8tdJoV19fO6kCwiEcwrclEA7hIuF%2fTe7ni%2fHHqTJp4ovHYprI7fvVZ2tAN3RDd6kEuqHbVhi40UY%2fPQzcNtaEgWeXEa1ItCKuNmsDtS%2bGscQmo%2bCwr8Sx9H3LsDoVBk42I1zF1c64KkamGLkaVR%2fXgau4iqu42iFXxYkAM1dHykQAruJqsQhX8zvjavmRu%2b6qGP5h5GocK7mMcBVXi0W4mt8ZV8uP3HVXxdgMI1f71QfN4yqu4iqudshVMXTCzNUR61Y79XEVV3E1r9YdV8V4BiNXBzHrVjv1W7DRCliBFVgP3sEqhhsYwTqszpEMrMAKrMDaJVh9u7AOWbnaqQ%2bswOoBa16tO7CKCYuMYB3FLF3t1AdWYPWANa%2fWHVitxlwFveqpBWAFVmAF1i7BajXoKuhph5gDK7DuFAFrfmdgLT9y12G1GnWlH79iHVaOX8ku4%2fgVYAXWhsFqNewqCEIlXxojVmDdKQLW%2fM7AWn7kzsB69XKyvF1M7iez8Wq%2bWMoHvorLWX2Tk7oVZ8OhXWeD0HcoVfAZ4gVMjnq1jm1F6W75KY96Je3wsxocCZtV68qRsOIimgnnQaStodkGPST1e3ZZsw7vPnD4jMHPamBwVq2Fw%2bxqhMUFNyOEB0oKBesIxyCcXXYUwgEI7%2fwIQPipPgjbn%2btIHia3q%2bTOG98u5sul97CYP8yXWopJceXOROgw0OaXbQtNkpvtZc0aJ1905gPI8zsDefmRuzKjcfVu%2fi1ZfHpU3BYXBk3cjtSdbLiN27i9LcFt3Bbd%2fvD4sP7W0wH4t8nqi5d8ndwls1sly6R4%2fKMJ4%2f1IyfAO4zAO43kJjMO4zPhDcjv5NLmV3RaPlzRxe9jD7d36uF1Rjtu4jdua2%2b%2bTafJ1PFvJbovHVxpt8utrR1bgNm7j9rYEt3FbdPv67s77um5iMty%2beD6midy%2bX33IBnRDN3SXSqAbum3Fgxvt%2b9PjwW1jTTx4dhlhi4Qt4mqz9lP7YlTLwGQUHPa1sJa4%2bjO7EQ9OWiNcxdXOuCoGqhi5GlWf24GruIqruNohV8WJADNXR9pEAK7iaqEIV%2fM742r5kbvuqhj%2bYeRqHGtJjXAVVwtFuJrfGVfLj9x1V8V4DCNX%2b9UnzuMqruIqrnbIVTFewszVEetWO%2fVxFVdxNa%2fWHVfFeAYjVwcx61Y79Vuw0QpYgRVYD97BKoYbGME6rE6WDKzACqzA2iVYfbuwDlm52qkPrMDqAWterTuwivmLjGAdxSxd7dQHVmD1gDWv1h1YrcZcBb3qqQVgBVZgBdYuwWo16CroqYeYAyuwFouANb8zsJYfueuwWo262nP8im1YOX4lu4zjV4AVWBsGq9WwqyAItXRpjFiBtVgErPmdgbX8yJ2B9epmfv%2bQrNLP%2b5p4H1aLZPZ59WUpn%2fsqrmpVn%2fq358BuhduBZW6D0HcogfAZwgZMTny1bm5F6W75KU98JRnxsxqcDJtV68rJsOJamgnnQaQtpdkGPSQhfHZZs87wPnAUjcHPamBwVq2Fo%2b1qhMV1NyOEB1omBdsIxyCcXXYUwgEI7%2fwIQPipPghbn%2fL4a%2fpRn8er5E6e5hBX7ExIDgNtXtk2ySS32V7WrIHxRac6kDu%2fM3KXH7krUxhXH77Mv3nfEm%2b8SP9%2f6d2OH8Yfp0qSMnF50ETxSN3PhuIojuLbEhRHcVHx35fJnbeae7fz2W2ymHm3j8v0R7jlo8px8RRIE8f7kZbdHcdxHMe3JTiO47b2OhtNZut7nW1jzV7n7DK25LElD1cvNj%2f95qdreSwsntw7MvB12NPGwqPq7MCujoUP9NXxsTChejVHryh7cWUvMQuhIise42uC7KivHd0DsiDrPLIMZUG29HH7kfXFM31NlPX96oOBYBZmYRZm82rtY1bIRSHGdhjxGva14A7bvDoVHE2OH1iF1fZNxAquiuEaRq5G1YdY4Cqu4iqudshVceeAmasjbecAruJqoQhX8zvjavmRu%2b6qGAVh5Gocaxl%2bcBVXC0W4mt8ZV8uP3HVXxagEI1f71cev4yqu4iqudshVqztcUzpZt9qpj6u4iqt5te64anVTqz%2bIWbfaqd%2bCyCxgBVZgPTjk1e4%2b1mF15mBgBVZgBdYuwerbhXXIytVOfWAFVg9Y82rdgVXM4mME6yhm6WqnPrACqwesebXuwGo15iroVU8tACuwAiuwdglWq0FXQU89yxtYgbVYBKz5nYG1%2fMhdh9Vq1NWe81ptw8p5rdllnNcKrMDaMFithl0FQajlEGPECqzFImDN7wys5UfuOKzSFOt6n7%2fdlOWD9ZEE505Zvp7paASrnBnYDVyPzt4CroVH7jiu0jSrGa5aKnLruNZJRX46XNuSaCsi0dbmykamKiDRVkup%2fvF3uy04%2fY5TI2bj6V8msz%2fKn7O5T3qX1WI%2bfVb26%2bzhcXWTTJ%2bX3HwZL1bP69%2bn3%2f7zupu8jC8e0%2fby7Nv4Ubj%2bIh7TrvesdH5%2fnwr37O9ffnydrLJv9XnR24dkVlG2Vv1%2fjRd322%2b2WFT11LK%2fu14sxt9Ln%2fOs9s8vJ8uH6fj79d3dIkn9%2bB%2f%2f5qc%2f%2fvfJ10ny7d%2f%2br3%2b5%2fhf%2fv%2f%2fL%2f%2fsvo7RhlioWPuIf88Ufyy9Jsvp1dpf8c%2f12UvqbQt3J8uXj%2ff33bSPa%2frFQ45m7P365BWGv8tdbPhkziAYVv9qe%2fVLb3ODX2btV1U38wTpRvXKTcD32Fm5S%2btD0e8071tP3%2b%2fRXhZr7n37FY9%2f8Jnv34R9vH1dpW%2f%2f%2f0jFo6Xfb%2blfV4%2f1s890srwZ%2f8gfhn4L4T1HvT74%2f%2br%2fjPf9c%2f380XP9jZP6Pfvjj3za%2fKJ%2b%2bmGLrUR78z7%2b9L%2fWED5tW9fIq%2fSls%2f7X4HG%2fX4LwYLypHUOl47Nmr7mYcFpWS6KWPW%2fmgn9%2buf0v8erf%2bsO2%2fFkr%2fPllOPk7zn%2fj2j9sa6e%2bn8c6fd%2f%2bYu7JuIqkt39Ju%2f3Ky%2bWrGi%2b9rn0sPZCtk3frXj6v5%2b2T5kIKWvLofT6Yv5nffD7viw%2bPH%2f0puV7Uvep%2fcJg%2bTFMPN1bUvS8eTB9V%2fcegFH5JUp8X%2ba97MV5NPk6wd1Htkz66o88iKFx3wyIqXmXxHdZ5asX6tx%2fxunP7t9Pp%2b%2fjjTv%2bmsYvrP9S%2fL3yaraaJWz0Zo2a%2b20i%2b9P6djhGdj45%2fXf1nxRrMdwwe9vjiG3%2f7ekd6pfk7HP%2blIbT6ZVY5GhTx1G3KEpJ3KB6bD49nntZPBoL8eI2%2f%2bUPEVpe8HGxs3%2f8JAtmro%2bbxFNLSVxNUzDjST8rfTiGYSvxi9eBnvaSb%2bKZpJZNxMwvVJQ7SS0rNpZSvxe0f90olpJ21qJ6GWciEKjFvKKB7QUNrUULR48aOGJ4DSqnaigjI0bymA0rKGIoMS9HxAoZ1sSnVQAr96AymglL6dLjQUBZSQVx7aSVa6B5TYvKVEgxENpU0NRQFlYN5MBiN%2b77SqmQQDOc4v7Jm%2f8aync2knpUdzynYy6F2%2fXO8AODsnYW%2fIzD3NxNvXTAKGsbSTrFQfxoaREATJe%2fHut9OFhqKA0jdvJoDStnaigjIUIlRqvfAwQmlVQ5FBiXrmzQRQ2tZONFCi9fGQjFBoKHtAicybCaC0rZ1oM21R3%2fzlmJm2M7eTX365UWJmT%2bnJwHyAwkxbd5rJiNEJzWRTqg9jY9%2b8ofRD1otb1VCUyIwQT2gmm9I9nsTmWx%2fxpGUNRfFkcMQOWd8nIrBV7UQFRTition70rfThYYig9L3j4jhAZSWtRNtnq0fmkcZM8929nainU13Sk%2bOCB1lnq07zaRPpBftJCvVx7F9QkdpKFmpep7SEfvtAaVt7UQDZXBE6Gi4zkVKQyk9G4cbigJKaN5MiPRqWTNRPSFylIaSlaqeEDlKM8lK9Xm24RGHoDDPduZ2Muyt%2f3sBToa9I0axzLN1ppkQOUo7%2bVGqD2OH5SPwt98E82y7304XGooCyhG77QGlbe1EBeWIyFFAaVlDkUEZETlKO%2flRqoMyCsw3oLCjrWUNRQElMm8mgNK2dqKC0ic4g4ayKVVBGRKKTjvJSvccc987Yu6eKJ6WtRQtE09g3k74zdOydqItBvq9yPz1mNXAMzeUVy8HL0P%2fIqDE5mMUlgM71E6IH6Wh%2fCjdN5YdmTcVptta1lIUUtL%2fQAoNZVO6hxQ%2fOGZPNaS0qqVopETm7YQZt7Y1FJ2UvnkGDWZSWtZSNFKG5u0EUtrWUFRSgiPypDOJ37KWopASHLG3ml89LWsnuihHTOITctyylqKJ0j8m2QqitKqd6KIMzTe5EXTcspaiiBL2jtkziyitaifqRoMwMH9BZqPBmRvKoBf2ri%2bycykMzTMHstGgQ%2b0kZhc%2bDSUr3TOWDQdsw6elbEp1Uo7IzQMpbWsoKimRb34KMRsNWtZSFFKi0LydsHepbQ1FJ%2bWIBD3MuLWspWiksMOahvKjdB8pQ7ZD0lI2pSop8RFn%2fUFK2xqKOot%2fTL5JZvHP3FB6vaDXv4wokfkghVn8DrWTmI34NJSsdM9gNh6YNxVm8VvWUjRSRpBCQ8lK95DS99lgTUvZlKqk9EPOJKahZKX7SInNty9BSstaikbKwLydQErbGopOysg8aIOFwZa1FIWUgU9wD%2b1kU7pnEn8QshW%2fMQ3l55%2f%2bvP675e5f%2fv3531lpUcEpzi82%2f%2fUU0pjOqk78YvTiZXyB305HvBYF67NsaSWlZ3PaBebrl%2btsXWdvJeExGxFCXorO20x%2b%2beXmMqluo8ERKX1oJmdvJhfKiNyPjojnoJmcuZk4mek28BnBnreZuHkEehAzhj33GNbFCHZ%2fwPTKeduJm3skaSctmzkJ1uc62p878XsMYzvTTvy%2bebBpxCGAnWknwRFJ5ELWCbvTTkLzF2OOKT77%2b85J5%2by1dnLMrH1MrE932knffBstnnSnnUS9I06zpp2ct52ceBFQbSdHLAPGtJPOtJNjYtbxpEPtZGA%2bf0I7OXs7OemuAq2dHLOvgPed7rSTwTHzbHjSnXbCPJs77eTE25S0dnLMRiXedzrUTphno51sSvV2MuodkWqDdtKddnJMdkHaSXfayZB5NmfayalTgWn7lI7ZSc1AtkMNJf0PotBQajSUuEdDoaHUaChHHIlPQ%2blQQwkCJlFoKF6NhtJnFsWZhnLq1AlaQzkmLpBl4y41lJF5altE6VBDidjYRkPZlO5rKEfkjKOhnLmhnPpkSK2hHBOTzsxslxrKEVk2EKVDDaV%2fxFmzNJQuNZQBE27ONJRTR6Urp1dzGgrtJCvdc8o5p6HQTjalejvhNBTaSVa6p50QpUE72ZTuaSdHjGMDTvU7bzs59SkXSjvh1BzaSVa6p50QzUM72ZTq7YRTc2gnWemedhKZ7y5gfHLmdnLq01C0dsLpSrSTTeme%2bVg2odBONqV72gmnK9FONqV6O%2bkfEfPF%2bOTs7eS0p%2bZo7YRTuGgnm1K9nXAKF%2b0kK93TTljfoZ1sSve0k4H5hjbGJ2duJ6c%2bDUVpJ5zWRjvJSve0E9Z3aCebUr2dcFob7SQr3dNOOK2NdrIp3dNOOK2NdrIp3bOPuheYT9zzwnPmhnLqk1DUhsKxfjSUTemehsKxfjSUrHRfQ%2bFYPxrKpnRfQ%2bFYPxrKpnRPQ%2bFYPxpKVrqvoXCsHw1lU7qnoYRH7Lvn9fjMDeXUh3CpDYXzH2kom9J9DYXzH2kom9I9DYXzH2koWem%2bhsL5jzSUTemehhL75hNuDGbP3FBOfVqb2lA4KJSGsind11A4KJSGsindd1wbB4XSUDal%2bxoKB4XSUDalexrKwGdm1pmGcuIT28IgPsWJskHEibLnfjs%2b6ck5Wjs55sQ2n5eeMzeUEx9hoDWUY47O8fucPXzuhnLSWFKtoRxzhgGitGwTvtZQjgkmDTil%2bswN5cTbUbSGctQm%2fGDQp6WceTR70rUetaUcsx%2fFH7EhpVUTKWpLOWaxh5bSspmUaNhXfvuYz%2bH7fcazrZpK0RpKGBzRUHxGKa2aStEaSjQ6YirFZ3K2VVMpWkPpH5HuC1FaNpWiNZRhcMQs%2fiikobRpKkUfzA6OmEpZf9G0lNKzcXgqRW0pYXzEKCVmlNKqqRS1pcT9I6ZSYjaltGoqpR9pE%2flMpbjTUE48laI1FKZSXGooJ55K0RoKUyluNZSTTqVoDYWpFJcayomnUrSGwlSKSw3lxFMp%2bmCWqRSHWsqJp1LUlsJUikst5cRTKWpLYSrFpZZy4qmUYS9iKqUVDeXEUylaQ2EqxaWGcuKpFK2hMJXiVkM56VSK1lCOmUoJ2TjbmXZC8kmH2smJZ9y0dsKMm0sN5cQzbvo7zxEzbrwdd6mlHHXSOWOUc78dn3RqVm0oTM261FJOPDWrthSmZl1qKSeemh31TzQ1G3JSyrl%2f%2bZx0alZrKEzNutRQTjw1qzUUpmbdaignnXLTGgpTsw61kxNPuWnthCk3lxrKiSdS9LEsU24OtZQTz6SoLeWYmZQBp7l1p6GQuMehhnLiGTe1oRw148Zrz5lbyoln3Hw%2fCJlya0VLOfGUm9pSmHNzqaWceM5NbSnxgLkUhxrKSefc1IbCpJtDDeXEk25qQzlq1o25lDO3lBPPuu0Zzx4z7carT7tmU%2fSmwrwbLSUr3ddSmHhzqKWceOJNbynMvLWuqQTmTSUY%2bmJTMR%2fRRiwjn7eZnHqCNhgqeUuZoHWopZx6glZrKcdM0DKb0qGGEvXM33sYzZ65oZx6flZrKMzPOtRQTj0%2fqzWUY%2bZnmUnpUEMZRUf86kGU8zaUU8%2fjq689ftyjpbjSUk49Oau2lGOm8RnOnrmlnHpyVm0pTM42qan8%2fNPf13%2b3LPzlzz%2b9mC%2fuksXyerEYf98peZ%2fcrtKve7pTf%2bfvN9eUb7tpZ8ldXktoUv%2fPus39%2bLfqGv95Ff6oUdGA3s%2b%2fLW%2fmj2nzST%2fm6Q9VneBHUbjpAkq9dWd5%2bfLVi1%2fkSYLt06%2fuCkN5f5bgpfh5mwZR9VlZLw39gdRh0zp%2fTiafv6yu4rRf%2fvjXiv5X9fkH95qsbNO6f53dJf%2fcdIdnf9mJzran2dvsFpHNbuFfsFv4vYHdfrE5qnxvv4joFw72i6Bt%2fSJYD4XP1TPCkI7R0o4Rtq5jDLTFWcsdI6ZjtLVjROftGP2Td4wwULPl2u0Yo3Wr39czwpie4WDP2P%2bO0XfrV4byjiHNQJ30HWM9tKNfONcv9r9jONYv1HcM2z2jzjsGHcPJjrH%2fHcO1jqG9Y9juGHXeMegYTnaM%2fe8YVjvGhd8xbHeMWu8YPj3DxZ6x%2fx1j6NavDPkdI%2bgJO2dO%2b44xoF842C%2f2v2M41i%2b0dwzrPaPWOwYdw8WOsf8dw7WOobxjWO8Ytd4x6Bgudoz97xhWO8Zl3zGsd4x67xhDeoaDPWP%2fO4bfc%2bt3hvKSEQrBpixk0DGevqy6LxmudQz1LcN212Alo7U9Y%2f9bhnM9Q3vNsN0zWMpobc%2fY%2f5pht2ecPiBDfc%2bw3TOiQY2YDNYynOwaNX5pBC36pTEQEhKf8pdGwB5bF3tGjTdwq5tsa%2f3SeBW8%2buXltfU38FA6GOykYXz8ymhrx4jP%2fivjVB0juEQcH68ZTnaMGlNTjnUMbWrKetdgaqq1PaPGW4ZrPUN5y7DeM5iaam3PqDE1ZbVn1FoCP6pnaFNT1nsG22zb2zVqvGcM3Pqlobxn9C1PTPGe0d6OUeM9w7GOob5n2O4avGe0tmfUeM9wrWdo7xm2ewbvGa3tGTXeM6z2jPiy7xm2e8ZgFPOe0dKuUeM9Y%2bTWLw35PSPqRbxnFC6jYxz3nuFYx9DeM6x3Dd4zWtszarxnuNY</t>
  </si>
  <si>
    <t xml:space="preserve"> zlPcM6z2D94zW9owa7xlWe8Zl1zOs9wzWM9rbNfb%2f0gj8Fv3SWGeWZavt9jJ6xlFv4MH5E2b8kv7n5sb%2bG%2fjA9msGW2273DHOfwL6qTrGiKmp4mV0jKOmplzrGOrUlO2uwdRUa3tGjbcM13qG9pZhu2cwNdXanrF%2faspuz4hO3jPUqSnbPaMf9nnPaGnXqPGecf5T0E%2f0nhGHAe8ZhcvoGMe9ZzjWMbT3DOtdg%2feM1vaMGu8ZrvUM5T3Des%2fgPaO1PaPGe4bVnnHZ9wzrPYP3jPZ2jRrvGec%2fCf1U7xkDn%2feMwmV0jOPeMxzrGOp7hu2uwXtGa3tGjfcM13qG9p5hu2fwntHanlHjPcNqz6gV0ne69wzbPYOQvvZ2jf2%2fNMLzH4V%2bsl8aff8CGZfYautkz9j%2fBh5aPe%2b55lbbm5sTvIH3I9vLGWy17XLHsLoHveavjNN0DNvZjpmaam%2fH2D815VrH0KamrHcNpqZa2zNqvGW41jO0twzbPYOpqdb2jP1TU3Z7Rq0o8KN6hjY1Zb1nEAXe3q5R4z3j%2fEehn%2bg9Y2A74zHvGe3tGDXeMxzrGNp7hvWuwXtGa3tGjfcM13qG8p5hvWfwntHanlHjPcNqzwgu%2bp5h%2f3eGP%2bQ9o6Vdo8Z7xvmPQj%2fVe4btjMe8Z7S3Y9R4z3CsY6jvGba7Bu8Zre0ZNd4zXOsZ2nuG7Z7Be0Zre0aN9wyrPeP0u6bU9wzbPSMasG%2bqrV2jxi%2bN8x%2bFfrpfGoMLpHZlq62TPWP%2fG3jkn%2f%2bXRrD%2br%2fU38GHP9msGW2273DGs7kGv9yvjRB0jYGqqeBkd46ipKdc6hjY1Zb1rMDXV2p6x%2fy3DuZ6hvGVY7xlMTbW2Z%2byfmrLbM%2bpttT2mZ2hTU9Z7Bltt29s1arxnXOAo9BO9Z9jOeMx7Rns7Ro33DMc6hvqeYbtr8J7R2p5R4z3DtZ6hvWfY7hm8Z7S2Z9R4z7DaMy78nmG7Z%2fCe0d6uUeM94wJHoZ%2fmPWPUi3nPKFxGxzjuPcOxjqG9Z1jvGrxntLZn1HjPcK1nKO8Z1nsG7xmt7Rk13jOs9ox6p9qe6j3Des%2fgVNv2do0a7xkXOAr9RO8ZEdnAi5fRMY57z3CsY6jvGba7Bu8Zre0ZNd4zXOsZ2nuG7Z7Be0Zre0aN9wyrPeOy6xnWewbrGe3tGvvfM%2bILZM840XvGkGzgxcvoGEe9Z7jWMdT3DNtdg%2feM1vaM%2fe8ZzvUM7T3Dds%2fgPaO1PWP%2fe4bdnlEvG%2fjJ3jNs9wyygbe3a9T4pdGioD6%2fF%2ficHfJ0GV3juFdwq7tt650dcvMqetm3%2fgru92Ly9BUvo2cc1zMucBj6qXrGgNmp4mX0jONmpxzrGdrslP2%2bwfRUa7tGjTcN17qG%2bqZhu2swP9XarlFjfspq16i33%2faYrqHNT9nvGmy4bW%2ffqPGucYED0U%2f0ruH7JOsrXkbPOO5dw7Geob5rWO8bvGu0tmvUeNdwrWto7xrWuwbvGq3tGjXeNax2jQu%2fa1jvGrxrtLdv1HjXuEAejVO9a0Qj3jUKl9EzjnvXcKxn6O8atvsG7xqt7Ro13jVc6xrqu4btrsG7Rmu7Ro13Datdo1583%2bneNWx3DQL82ts39r9r9H23fm1o7xpDMjAVL6NnHPWu4VrP0N81bPcN3jVa2zX2v2s41zXUdw3bXYN3jdZ2jf3vGna7Rr0Yv9O9a9juGgT5tbdv1HjXCN36taG8awQBWZiKl9EzjnvXcKxnqO8a1vsG7xqt7Ro13jVc6xrau4b1rsG7Rmu7Ro13DatdI7jsu4b93xr%2bkHeNlvaNGu8ajoX5ae8afTIxFS%2bjZxz3ruFYz9DfNWz3Dd41Wts1arxruNY11HcN212Dd43Wdo0a7xpWu8bpT6HS3zVsd41owDlUbe0bNX5ttCnML%2bxdILUGhxc62TVqvIZb3Xpb69fGTfqfX36x%2fxoehrZfNTi8sMM9Y3D%2bY9JP1jNiUvgVL6NnHDVB5VrPUCeorPcNJqha2zX2v2k41zXUNw3bXYMJqtZ2jf0TVHa7Rq0gv6O6hjpBZb1rEOTX3r5R413j%2fNk1TvauMQp51yhcRs847l3DsZ6hv2vY7hu8a7S2a9R413Cta6jvGra7Bu8are0aNd41rHaNWocXnvBdw3bX4PDC9vaNGu8aVtOVXfRdIwpJylS8jJ5x3LuGYz1Dfdew3jd412ht16jxruFa19DeNax3Dd41Wts1arxrnD%2f96%2bneNax3DTbetrdv1HjX6Lv1a0N71xiQlKl4GT3juHcNx3qG%2fq5hu2%2fwrtHarlHjXcO1rqG%2ba9juGrxrtLZr1HjXsNo1LryuYb1rsK7R3r5R49fGsEW%2fNuLeBfJrEOTnZNfY%2fxo%2btLr1tuYU1auTvIbHke1XDYL8utwz%2fAv80jhRz%2bgzQVW8jJ5x1ASVaz1DnaCy3jeYoGpt19j%2fpuFc11DfNGx3DSaoWts19k9Q2e0aNYP8juga6gSV9a5BkF97%2b0aNd43zH5R%2bsneNEZn8ipfRM45713CsZ%2bjvGrb7Bu8are0aNd41XOsa6ruG7a7Bu0Zru0aNdw2rXePS7xq2uwbvGu3tGzXeNc5%2fUPqp3jX64YB3jcJl9Izj3jUc6xnqu4b1vsG7Rmu7Ro13Dde6hvauYb1r8K7R2q5R413Date48LuG9a7Bu0Z7%2b0aNd43zZ9c42bvGgKzhxcvoGce9azjWM%2fR3Ddt9g3eN1naNGu8arnUN9V3DdtfgXaO1XaPGu4bVrnH6aA39XcN21%2bBAkfb2jRq%2fNqymK7vwr42BTya%2fwmWd6xppK93%2b%2ffJ6sRh%2fL5QWy4p%2f%2fY%2fJ%2fxov7m7ms9Uibbm7H%2feX8cek9Hfbv33%2bXfyW%2fHN1dT29%2fZLcf%2ffeLeYP8%2bV46v02n0%2f%2fmKy8YHbnvU%2b%2bTpJvP%2f%2b0qfns%2bs37T0VH%2fc%2br6hOk9H4iv3dYXhb3g0GNThIFB3eSm%2bXyZjpelh%2f%2fpuzF%2bPaPH5r8svnPzz89%2fVVF%2ffUTv55OPs%2buppvO9vTnisp%2fTxarye14mlW4n9zdTZOff9r924rLfkmb0JvxfXJ1vZikP%2fj3qYF3yZ3319%2b8F%2fPp3c8%2f5eXCtZunsP7Nn%2f%2bhouKPb7q3%2bY9E6PYDV9%2fTtl7V4X4Sn2164eJ%2bvLp6ncySxXi6%2fmI2f35W783j%2fcdkkZWuJrPPV5%2fG02X6mJ79%2fbMrf13%2bYzF%2b2PSB1eIxvaTwF88q%2f308fUy8fy4n%2f302mf6P%2f7a%2b4L9VfUcv5ou7pPJJrHVd96DN%2f1aUv88QT3mobJ3rxjN%2fWJev%2f6eqKc5Xq%2fn9usKPf3v%2btIUv7uBfA%2b3zfNMc0uFH2rPyxvDjj0LLTKG%2bm6w%2f%2fHnDTn%2fGFTKrXH%2b4efv%2b1QdZZD8USK4%2bQFwn2Q%2fX4Q%2bCyrHlyIh%2bfz%2fK%2fe6YfDOeTj4uJjUV9v1aCm%2b%2fTfsKo2t%2bZ3QtP3JndH3z07VCa%2bUI1ZTWQSxPmUArtD4VQWt%2bZ2gtP3JnaL15%2b%2baXt%2b%2f%2fev3mt8OnE6rnyEynE%2bJLLPDHJ5tOePny1YtfBk3yNZtOeDNeLObf7CJ7wCxCRelu%2bdMch3iBWtwesv19ZPt7yPb3ke1D9tMjd4bs3z%2b8kq2W5hlMrA4iZZrhAltOwBqswRqsXcJ6MzEscx3Z5HpQif9JuK6zng3XcA3XcO0S1%2f%2bZLJWZZt%2bi1n4wPB%2fX%2fkW5bt5UswnXPeabi%2fWYbwZYA2Bf%2ffM2mU6T2Uph1uZ8sx%2bsU4%2bcjdmLTjnjbPkD2bi29bi3z%2bPeHo97%2bzzu4fHTI3fG4%2fTTPqUfu%2fRWc%2b998j8fJ4vkPtVZGQVLOsdWVwP93iXOMY0P34LPlEXhWbg1ZdFO6ZnaQPrSx63bW9XXIy8XmmCuLRda57zWemFTNL9Nf6MmiwZ6Xm%2bsTZBIqR4COy%2fwjwbUAIKlJUAjgpUlQOsE11oDhOA9BAcQvPMjgOCn%2bhBsfb5j%2fdV5m2MF5BmOygljQ5HDYHA%2bkf14VON0mhiSzzwqvugsB3Dndwbu8iN3Zfbi6i%2fj7%2fNHxezKqD1Ds6OhcmwSZmM2Zm9LMBuzRbOzz5TNrhwZG5rdj%2bRtHpiN2Zidl2A2ZstHbYzv0zbqpR%2f6NWUj%2fVSZ78rT2g35Hvbge6c%2bfFeUwzd8w7cabvj48X6yXKpuS%2bclGW3g61cuX%2bI2buP2bglu47bo9tvVl2RRcwO2X7nNzhBw3w%2fOuGUEwbeXIXhehOD5nRG8%2fMidEfzN3CBw3EhsLXDcvth18h2dDGwiGssf2P7I8b3AEjneSWDTPvrdez2f3xlEjps5q0SOn8DZOulIgbbR0LZzLzWh44Bc%2brhNezO0uPrMjWMsjqpP%2bjc%2flz8%2bSR5DZynmYH4OSkLXJsQKimmkjFDV0kjZR7VGshNQragNqqDaRlSbE4HtSyHYRqpGWtJtVEXVQhGq5ndG1fIjd11VKYzaTNWRkq4dVVG1UISq%2bZ1RtfzIXVdVCnQ2UjWOK4M4UBVVURVVu6OqFIpspGo%2fUIIiUBVVC0Womt8ZVcuP3HVVpQhhM1VHrFYV66MqqqJqXq07qkrxu0aqDmJWq4r1nxRdrL8GWC0WwWp%2bZ1gtP3LHWQ2kqFojVocBy1XF%2brAKqx6s5tW6w6oU%2bmrG6pD1qmJ9WIVVD1bzat1h1Wp01ShmwapYH1Zh1YPVvFp3WLUZXxX0qucUYBVWYRVWO8SqzQCroKel54FVWC0WwWp%2bZ1gtP3LXWbUZYRX48RmXrIYuHbHiLKunyxoMq%2fmdYbX8yF1n1WaIVRCESgJgRquwWiyC1fzOsFp%2b5M6wenU9W35LFkvvb4%2fJcvOh8jGB0jrWwCQZjQxtP7ALbVDruNaTSXtgIoOGHtdqXduK0t3yU6YxaOfhr6Q7aL7xjTmeUFo9M8E8iJTFM9uch3WyHDRF8%2b6kpeH4bQR2QuDmTF5IK21GBA%2bURDO2CY4hOLvsKIIDCN75EUDwU30Itj7RcTO%2ff5gmq8QbZzMe8jyHtFRn4nIYKFPKtl2ulbLxdHPKbYGZlI3ZlfC9LYDvC89hXN1Mk%2fFCJltaBjQhO9L2rEE2ZEP2tgSyIVskO%2f3Op%2bNJ%2bllf1v1Ykls6zdFE7n6kZB5DbuRG7m0JciO3KPfLZDWeTJfei2SWfJqsZLylQyNN8B72wHunPnhXlIM3eIO3hve7xfzr5C5Zeq%2fW%2fzO7TWS%2bpdMpjTb09ZVzKeAbvuF7WwLf8C3vx77LPiztzL8k49XjIlFWKn3pIEwTwX2%2f%2bkgNCIdwCN8tgXAIl0fg87myVOnbDKPxg9EZZ036LkWCk2nDbV2JWETX0scZHK9htJdaPV7DNqocr5FdRhw4qqLqxbZHp%2f3zu2c4ch1aH7kO%2ffOPXNcngDYC2YNHrqv5w8WBZdgKsK4A25hhqy9FYRuJGvaVMGzrotY4vghRy7URFVHbKGpzgqp9KaraiNSo%2boA5SIXU3SJIze8MqeVH7jqp0uSqGakjZXIVUiF1WwSp%2bZ0htfzIXSdVClg2IjWOlVSbkAqp2yJIze8MqeVH7jqpUiSxEan96jxIkAqpu0WQmt8ZUsuP3HVSpfheM1JHLE8V60MqpEJqVq07pEoxt0akDmKWp4r1j9moiqmYmj1FTHXL1OrU7aamDgPWp4r1MRVTMfVHte6Y6ls1dcgCVbE%2bpmIqpv6o1h1TrcZPjWJWqIr1MRVTMfVHte6YajOCKuhVTyVgKqaWijA1vzOmlh%2b566baDKEKelo6HUzF1LwIU%2fM7Y2r5kbtuqs0YKv2AKtum1jmgClOf1eZ0KkzF1JOaajOIKghCJVMv41RMzYswNb8zppYfuTOmXv0%2bS38yy9U4%2fczZZ2%2f%2byXuf%2fM%2fHySK5T2YrJeeAtIg1MkkaI4ob9CyLG4T%2bfnLXvwIakW%2fgDIdXm2QbsC5vRelu%2bSmzDWSd6up1MksW4%2bn6YzZ%2fdtx7shI03%2fvGHEAorZ6ZYB5E8uKZdc7D0CHNu5M95sCRNAI%2fq4HAWbUWjrirCZYW24wIHsgZvKwTHENwdtlRBAcQvPMjgOCn%2bhBsfdLjZpqMlRQH0iqdCcZhIE8oW8e4XjrFIRqfeUB80QkOzM7vjNnlR%2b7KxMXV%2bl7psGb1JZksvFmS3CmT09KKoInfkbJxDb%2fxG7%2fzEvzGby2j%2bSJZLusSLh3jaEJ4P5JzjEE4hEN4XgLhEC4S%2fjJZjSfTpfd13cxkuqXjIk3oHvage6c%2bdFeUQzd0Q7c64Z1%2bTvp1pWR4H5NZ8mmi7e2TDqc02tvXl8%2bnAHAAB%2fC8BMABXAT83WL%2bdXKXLL3raYrGLL3x10Qh3JcOwzQx3Perz9cAcRAH8d0SEAdxEfE3c%2b%2fVWvHZrTJ94tsMrfGD0TknUOpE15yO7lPn2zgcbseO3mjnLsDePo17ezTu7dO4h8ZPj9wVjQ88ocNoI7Z2Qod1feuc0NEYfA%2bPJm%2bIvgSUE1DuiqoX2Vv95qdrg8Ht%2bn3V8ujWrybb%2fLSOOr6OGuIrg1t4hdeODFp9KYDbTNWwr4RwW1e1xhlIqFpRG1VRtY2qNicm25eCss1YjapPqoNVWIVVWO0Oq9IUqyGrI2WOFVZhtVAEq%2fmdYbX8yF1nVYp6NmM1juVknbAKq8UiWM3vDKvlR%2b46q1Ikshmr%2feq0SrAKq7AKq91hVYoSNmR1xJJVsT6swiqs5tW6w6oUu2vG6iBmyapYvwX7V3EVV3H14LAAKZ7WzNVhwJpVsT6u4qqHq3m17rjq23V1yKJVsT6u4qqHq3m17rhqN85qFLNqVayPq7jq4WperTuuWo20CnrV8wq4iqu4iqsdctVqqFXQ05L24CquFotwNb8zrpYfueuuWo210s%2bzsu1qrfOscLWiNudZ4SquntRVq8FWQRAqSYIZr%2bJqsQhX8zvjavmRO%2bPq1avx8ru3Wp%2bInTa08Uo5EVtcy6o%2bQHVPQhoZ2tAytEGd47DDk0l7YCaDMwQKmOQxsK5tRelu%2bSnzGLTzhG3yHTTf%2bMYcViiuoJloHkTKApptz8PQIc67k5iGJAcQ7ATBzZm%2bEFfbjAweKNnBbBscY3B22VEGBxi88yPA4Kf6GHyyqY7Z%2bOvkszrVIS7XmcAcBsqssm2Y66VtROZzj44vOt2B3%2fmd8bv8yF2Zxrj6j%2bS7N5l92nxy%2bpmev1zJgosLgyaCR9o%2bNgRHcATfliA4gouC38zvH6aT8ew28eYfv07mj0rqdPG8RxPA%2b5GSoAzAARzAtyUADuC2NjcbTWOrm5ttW83m5uwyNuGxCQ9Wm5msVzyiNzDgddhTRsLrXBMtGgkfyKvjI2Ei82qOXUH24sheYvJBNVY8r9fE2FFfOaYHYzHWeWMZyGJs6eP2G%2buLh%2feaIOv71YcAoSzKoizKbqu1T1kh5YQY0GGka9hXIjps6%2bpUKDSZfFAVVds3CSuwKsZoGLEaVZ9YAauwCquw2h1WxT0DZqyOlD0DsAqrhSJYze8Mq%2bVH7jqrYtiDEatxrOTxgVVYLRTBan5nWC0%2fctdZFYMRjFjtVx%2bzDquwCquw2h1Wre5s9fsjlqyK9WEVVmE1r9YdVq1uZvUHMUtWxfotiMfCVVzF1YPjXO3uXx1WJwfGVVzFVVztkKu%2bXVeHLFoV6%2bMqrnq4mlfrjqtiwh4jV0cxq1bF%2briKqx6u5tW646rVSKugVz2vgKu4iqu42iFXrYZaBT3t0G5cxdViEa7md8bV8iN33VWrsVb6%2bay2XeV81uwyzmfFVVxtmKtWg62CIFTShDFexdViEa7md8bV8iN33FVxejW0nZl8MDh%2fZvL1LEcjVOWQwG7YenSqFmwtPHLHbRWnWI1s1TKO27a1Tsbx09nalqRaEUm1Nlc2MjEBSbWQ%2bsffa7O2RlSrs7a2ra4za9uYcTCzC467yuwCrtpwNbLtatirToB4UlcHsPq8NqzCKqzayuL9l1fX772Xb29%2b%2f%2burN7%2fJ%2bV7E8IPYJKeWoqzlnLBB6F9ycexV8OqXl9dNOtvFZKLBurVMNDzVY6LBebkvkZ3r9w%2bvZK3FVTcTrbVVN%2bte11l1g2u4hmu4donrDzdv3ytgi0t5RmArS3nWwa6zlAfYgA3YgO0Q2IdGtRk5rUW1WYeaXcLZZUS1MeEMq66s4xm5qq%2fjWXaVqLbsMhbycBVXG%2baqGNVm5KoW1cZ4FVd3inA1vzOulh%2b5M65e%2fUfy3Xs1Te6T2WppsD2ib3d7RGA5dLjW9oiQ6dvzSltR6p1t%2bjbrRFevk1myGE%2fXH7P5s%2bO%2bM83bfN8bM80rbp8w0VzdPmHb8zrbJxrDeWMD6%2boFLZ9u6AzBz2pAcFathUPsA4ObjQzWdkTYNrjOjggM3mdwgME7PwIMfqqPwfb3p6UPe%2bUt1xrMbhNlpkNcqTNxOQyUCWXbLvvxyKGtao2F2frg%2bKKzHfCd3xm%2by4%2fclVmMq5vHZfojSxbeNP3mH9OvVPZbXBE08TvSNrDhN37j97YEv%2fFb9PvN3Ev%2bmQ67l9639GekjL4rh8umevejysE8eqM3eu%2bWoDd6i3pf364mXxPv63xyqwy8KxMZm9I97EH3Tn3oriiHbuiGbo3ud%2fPlZIP3t8Vk3Vplvis35Rnv8OvL6ZfhG77hOy%2bBb%2fgW%2bX472zvs9it335nC7fvVCaORG7mRe7cEuZHbVhi40aY%2fNQzcttWEgWeXEa5IuCKsNmsvtS8GtFTnCtkzBg77SkRLZDn9iFNh4GcIUOTUIliF1WawKsaoGLEaVZ%2fWAauwCquw2h1WxVkAM1ZHyiwArMJqoQhW8zvDavmRu86qGPlhxGocV25og1VYhVVY7Q6rYkiGEav96iPmYRVWYRVWu8OqGC5hxuqIJatifViFVVjNq3WHVTGMwYjVQcySVbF%2bC3ZY4Squ4urBO1fFKAMjV4cBa1bF%2briKqx6u5tW646pv19Uhi1bF%2briKqx6u5tW646qYsMjI1VHMqlWxPq7iqoerebXuuGo10iroVc8r4Cqu4iqudshVq6FWQU87txxXcbVYhKv5nXG1%2fMhdd9VqrJV%2b4optVzlxJbuME1dwFVcb5qrVYKsgCJU8aYxXcbVYhKv5nXG1%2fMidcfXq9WJ8fz9eeOPZnffhIZlO1eO5xfWs6mP%2b9hzPLWPbt4xtEPoOZQs%2bQ7CAyQGv1sWtKN0tP%2bUBr2QeflaDg2Czal05CFZcRTPRPIiURTTbnockf88ua9aJ3QcOoSH4WQ0Izqq1cKhdbbC44mZk8EBJm2Db4BiDs8uOMjjA4J0fAQY%2f1cfgk013%2fO1xPJ2svsszHeKKnYnLYaBMLNt2mXQ228uaNTi%2b6GwHfOd3hu%2fyI3dlFiPXO%2f3UZfr1JbNbRXBxbdBE8EjbyobgCI7g2xIER3BR8P1LjOJBjyZs9yMlgTtswzZsb0tgG7ZFtt%2fMvW%2bL%2beyz9y39ES1lvMXjJE3wHvbAe6c%2beFeUgzd4g7c65p7cP0yTfXSLR1Yabe3rKydVQDd0Q%2fe2BLqhW6Q7%2fbRPk7tUDG81nyUy3r54MKaJ3r5ffcBGK%2fk%2bMBLGcb4PiN%2bG76d6x%2fK9L7pmL99E1xQeuSt8H3o4vJHV6uHwtq0maDG7jEM2CFqE1WbtpJYPhzdyVT0cHldxtViEq%2fmdcbX8yF13VTwc3sxV7XB4XMXVYhGu5nfG1fIjd91Vq4dp6IfD4yquFotwNb8zrpYfueuu2j3WQj0cHldxtViEq%2fmdcbX8yF131e5RFerh8LiKq8UiXM3vjKvlR%2b66q1aPmtAPh7ftKofDZ5dxiDGu4mrDXLV6AIR%2bODzjVVwtFuFqfmdcLT9yZ1y9evPTtUnMwch6zMF6roCYg%2fbHHLSa2aOjBPYyS5BX4ZE7HiUgrmIZ6Rr2lVUs27o6NXo9Q7INJlsZvHZa1eZMCvjiIpYRq1H1JAOswiqswmp3WBXXsMxYHSlrWLAKq4UiWM3vDKvlR%2b46q%2bISlhGrcayEXsEqrBaKYDW%2fM6yWH7nrrIpnjBux2q%2feGQursAqrsNodVsXTv81YHbFkVawPq7AKq3m17rAqnhdoxKp6XmCnWXV2Hyuu4iqu2jsv0MhV9bxAXMXVYhGu5nfG1fIjd91V8bxAM1e18wJxFVeLRbia3xlXy4%2fcdVfF8wKNXFXPC8RVXC0W4Wp%2bZ1wtP3LXXbUaaaWfF4iruFoswtX8zrhafuSuu2o11Eo%2fLxBXcbVYhKv5nXG1%2fMhdd9VqrJV%2bXqBtVzkvMLuMc61wFVcb5qrVYCv9vEDGq7haLMLV%2fM64Wn7kzrh69Xb1JVl4v4xvV%2fPFUj45UFrIWs%2bcHgxt5e7YzcdFvdiuskHo72c2PBmzr4JXv7y8blKUgMmZgdaprSjdLX8xn979uKl0gVqswZ31oqvXySxZjKfrj9n82XHg955U6O8B3uekws6cVCgtnxlpHkTy6pl1z8PQIc4dPwT2dGNnCH5WA4Kzai0cY1cbLC21mRk8kE%2fitm5wjMHZZUcZHGDwzo8Ag5%2fqY7D1eY6bxXy5%2fNMi%2bZQsktlt2l7luQ5psc5I5jCQ55Sty3zhHAltodn68Pii8x0Ant8ZwMuP3JV5jKsP6U1vV4%2bLxPvX8f3Dv3ufpuv%2bLBEurQsaER4p29ggHMIhPC%2bBcAgXCf91tlrM71LF1x8o2y2d9Ghkdz%2bqHM1jN3Zj924JdmO3aPcviyTx5p%2b88f3HyefHyeq77Ld0pKSR38Mefu%2fUx%2b%2bKcvzGb%2fxW0wLPvWWqRTJfpQ9cGXxLB1ea7fPry%2bdVgDd4g3deAt7gLa9dzmefJnepGN5qPksM0rsb6a2md4dv%2bIbvvAS%2b4dtSSLjZ%2fj8tJNy61YSEZ5cRukjoIqw2a1u1L8a2%2bCZj4LCvBLcEll11KiScjEawCqudYVUMVzFiNao%2buQNWYRVWYbU7rIqzAGasjpRZAFiF1UIRrOZ3htXyI3edVTH%2bw4jVOJbzGcEqrBaLYDW%2fM6yWH7nrrIqhGUas9quPm4dVWIVVWO0Oq2LEhBmrI5asivVhFVZhNa%2fWHVbFWAYjVgcxS1bF%2bi3YYYWruIqrB%2b9cFaMMjFwdVidJxlVcxVVc7ZCrvl1XhyxaFevjKq56uJpX646rYu4iI1dHMatWxfq4iqserubVuuOq1UiroFc9r4CruIqruNohV62GWgU97fRyXMXVYhGu5nfG1fIjd91Vq7FW%2bokrtl3lxJXsMk5cwVVcbZirVoOtgiBUEqYxXsXVYhGu5nfG1fIjd9xVcXo1sJ2kPYrOn6R9PcvRCFUdP8qVuYCath59%2bCq2Fh6547aKU6xGtmrJ123bWif5%2bulsbcsx2RHHZG%2bu5JjsbQFSN1NqedbWiGp11ta21XVmbRszDmZ2wXFXmV3AVRuuhtZd7Q%2fP7%2boAVp%2fXhlVYhVVLWblevfnt15tf37z2Xr69%2bf2v6Z%2fkxFxiBEL1gHNPVkUZ2oHl5bEg9C%2b9PnZz06TjXUzmGqxzy1zDUz3mGpzH%2bxIZFX%2f%2f8ErWWlx4M9FaXXiz7XWdhTe4hmu4hmuXuP5w8%2fa9Ara4mmcEtraaZxvsOqt5gA3YgA3YDoF96JSzkdPqlLNtqAnAyC5jzpk5Z1i92Jzz%2b2R8l7ZSb9MHDOabq1U0nm8eXWK%2bOWQ83KHxcNaLrl4ns2Qxnq4%2fZvNnx4Fn3Nx84Bszbhbno000V%2bejbXteZz66MZw3drNyvUCQ042dIfhZDQjOqrVwjH1gwIiRwdoUs22D60wxY%2fA%2bgwMM3vkRYPBTfQy2v7du9l%2fz7%2bOP08RbJOM7eaJDnFE2YTkMlJMnbLPsx6NLzyi3wWXrY%2bOLTnagd35n9C4%2fclcmMa7%2bkowXM%2b%2fTfOFNVjLd4qlBJnRH2iGX0A3d0L0tgW7oFul%2bmX5Rk9ntavI18b7OJ7fKGqOYC97E735UOZLHb%2fzG790S%2fMZvZX%2fINPk6nq281dy7fVymP74tHVWEi3nnTQgf9iB8pz6EV5RDOIRDuDr1%2fTVZfL8bf%2fe%2bpT%2bipYy3mN3eaI9fX0lq10K8OR909wPBu1TvWLzZoN1FvA%2bNezHaPKLGvdi2mriX7DLiXoh7gdWL7Qd589O1PBL2K3c0r33tmyR49qsTm24%2bMfYtHxHKWHh7WbPGwjALs4xeNx6K4SdGuoZ9Of7Euq5OpXc6Qzgh2UhRtdOqNiegxBcjSoxYjaqz8MEqrMIqrHaHVXGu1YzVkTzXCquwWiyC1fzOsFp%2b5K6zKkZrGLEax5Vbz2AVVmEVVrvDqhhEYcRqP5B3ccEqrBaLYDW%2fM6yWH7nrrIqBDWasjliyKtaHVViF1bxad1gVQw6MWB3ELFkV67dgHyuu4iquHhwfYHf%2f6jBgzapYH1dx1cPVvFp3XPXtujpk0apYH1dx1cPVvFp3XBXTCxm5OopZtSrWx1Vc9XA1r9YdV61GWgW96nkFXMVVXMXVDrlqNdQq6ClnjeMqru4U4Wp%2bZ1wtP3LXXbUaa6Wea2XdVc61yi7jXCtcxdWGuWo12CoIQjmtGeNVXN0pwtX8zrhafuTOuHr1Phnfpa3Uezf%2fpiVAEBeyBiZnaMvKrvOg21Q2CH2HkvqeIUrA5MxA69RWlO6Wn%2fL8bBIEP6tBkoSsWldOKhSXz0w0DyJl9cy25yE52rPLmpXN5sCxMwQ%2fqwHBWbUWjrGrDRaX2owMHigncds2OMbg7LKjDA4weOdHgMFP9THY%2bjzHb1%2fmj%2bmP3XtYzL%2fO%2f0jbqzzXIS7WmcgcBsqcsm2ZG5AjoQ00k%2bwxuxLAtwUAfuF5jKubRXI3%2bThV0qyLa4EmbEfa1jXYhm3Y3pbANmzLbM%2fv7yer%2b5QML%2fk6uUv%2fVwZcPOLRBPB%2bJCdZB3AAB%2fC8BMABXEmyPv8jWXrJ%2fXzzkbLe4kmSJnoPe%2bi9Ux%2b9K8rRG73R22I0itHSoxqNYttqolGyy9g1za5pWG1mlnXx8N%2bhyV7pvnLmT9y%2bkTA51nc%2fsP3I7h27Ho0sY9fCI3dl7Kob64snAZsg6%2fvVJwqhLMq2RFmGsihb%2bjglf4UYIGKka9hXIkRs6%2bpUXDVpgVAVVds3QSCwKsZ8GLEaVR9%2fAauwCquw2h1WxfUsM1ZHynoWrMJqoQhW8zvDavmRu86qGFBhxGocK0mBYBVWC0Wwmt8ZVsuP3HVWxTAHI1b71We2wyqswiqsdodVMf7AjNURS1bF%2brAKq7CaV%2bsOq1Y3s%2fqDmCWrYv0WxArgKq7i6sExWHb3rw6rMw3jKq7iKq52yFXfrqtDFq2K9XEVVz1czat1x1UxAZCRq6OYVatifVzFVQ9X82rdcdVqpFXQq55XwFVcxVVc7ZCrVkOtgp52HDiu4mqxCFfzO%2bNq%2bZG77qrVWCv97EDbrnJ2YHYZZwfiKq42zFWrwVZBECpZxxiv4mqxCFfzO%2bNq%2bZE74%2brVu8V8%2fkk%2bMVBcwBqZnMoq6zoI7OoahL5D6XbPEB1gclagdWIrSnfLT5mbgNS9z2qQwyCr1pUTCsVlMxPNg0hZNbPteUj29OyyZiWbOXDMDMHPakBwVq2FY%2btqg8UlNiODB8oJ3LYNjjE4u%2bwogwMM3vkRYPBTfQy2Pr%2fx6%2bwueUhm6xy63oM%2b1yEu0pnIHAbKXLJtmRuQG6ENNJOLMbsSwLcFAH7heYyr98k0%2bTpO8f40vl0piXTFlUATvCNt4xp4gzd4b0vAG7xFvK9vbx8X41WyD2%2fxcEcTvPuRkgUdvMEbvLcl4A3eIt43j4tFsn%2fgLZ4gaWL3sIfdO%2fWxu6Icu7Ebu9Vdfcli%2bTheTr4mBgnXjbb2aQnXgRu4gXtbAtzAbSt80GjPiBo%2baNtqwgezywhzIcwFVi%2b2DeTNT9fySNiXjhUOeybHtPnVxxNlvo781o2FSYPRGV%2f3Dlvx9eK%2bNmbY6kvhJmashn0l3sQ2q05FZ6Oq26oyam2%2bqs0JIPGlCBIzVqPqQzRgFVZhFVa7w6o0yWrI6kiZZIVVWC0UwWp%2bZ1gtP3LXWZUCM8xYjWMltRCswmqhCFbzO8Nq%2bZG7zqoUMmHGar%2f65HdYhVVYhdXusCpFMxiyOmLJqlgfVmEVVvNq3WFVijUwY3UQs2RVrA%2brsAqrebXOsFqdttKY1WF1umJYdTcuAFdxFVcPdtW36%2bqQNatifVzFVQ9X82rdcVXKJmTm6ihm0apYH1dx1cPVvFp3XLUaaBX0qucVcBVXcRVXO%2bSq1UiroKedKo6ruFoswtX8zrhafuSuu2o11Eo%2fz8q2q06dZ%2bXqdgCOs4JVWLWV3TesJtA8u2%2fft4xqney%2b68F4I1B1%2fDxXhqw1bT36BFZsLTxyx20VZwKMbFWy9lq3tU7W3tPa2oazsiPOyt5c2chDBzkrG6l%2f%2fL02uWBEtTa5YN3qOpMLjRkHOztpy%2bwCswu4as%2fV6owBx7gaxud3dQirz2vDKqzCqq1U5q9uXr377de%2f%2f%2frbf8q5CMQtsqFJVi6Z2Kj684yJDdbD60sujN3cHDDPcIaFMZNZBuvQMsvwVI9ZBufZvkQqxd8%2fvJK1FpfcTLRWl9xse11nyQ2u4Rqu4dolrj%2fcvH2vgC2u4xmBra3j2Qa7zjoeYAM2YAO2Q2AfOtls5LQ62Wwbaqd2CDPb7DirzDY3n9WLzDa%2fTKaTr8nCu3lcpj%2b79F%2fefvyv5HaV%2ft3SYPY5sjv73LecZbzW7HPI6LhDo%2bOsT129TmbJYjxdf8zmz45zzyi6%2bdw3ZhQtzk6baK7OTtv2vM7sdGM4b%2bym5XoBIacbSUPwsxoQnFVr4Yj7wMARI4O1CWfbBteZcMbgfQYHGLzzI8Dgp%2foYbH3W4%2fV6fsO7nc8%2bTe6S2W0iT3WIM8wmMIdBZT6208DsxyOHlgIbK7P10fFFpzvwO78zfpcfuSvTGFcfvsy%2fed8S7z5JVt68xoS1mF3YRPFIOaANxVEcxfMSFEdxWfHHh%2fW3no7Dt2uPXyfL9MNlxsVsxiaM96PKsT2MwziM75bAOIyLjP81%2fajP41Wy9L7NF4uJNgwX0yab%2bD3s4fdOffyuKMdv%2fMZvze%2bbfBbcm8y8u2w%2f4HcZcTFJs9Hmv76cnAnEQRzE8xIQB3ER8RfzyTRZ%2fOlhmg7EvdV4kva55E423BdTQpsg7vvVqaVQHMVRfLcExVHcVpCj0d5ANcjRttUEOWaXEeRIkCOsNmvLtS%2fGvVQfK7pnDBz2lcCXYZfT9rmaXooUKLAKqwezKoayGLEaBcpmO1iF1UIRrOZ3htXyI3edVXEWwIzVkTILAKuwWiiC1fzOsFp%2b5K6zKkaGGLEax5Vb3GAVVmEVVrvDqhipYcRqP1B2icEqrBaKYDW%2fM6yWH7nrrIoBFGasjliyKtaHVViF1bxad1gVQxqMWB3ELFkV67dghxWu4iquHrxzVYwyMHJ1GLBmVayPq7jq4WperTuu%2bnZdHbJoVayPq7jq4WperTuuinmNjFwdxaxaFevjKq56uJpX646rViOtgl71vAKu4iqu4mqHXLUaahX0tHPNcRVXi0W4mt8ZV8uP3HVXrcZa6Seu2HaVE1eyyzhxBVdxtWGuWg22CoJQyabGeBVXi0W4mt8ZV8uP3BlXr36fpT%2bZ5Wqcfubss7f6kng3P5LnyIe9iqtafZMDu0VyBz3L5Aah71Bq4TOEDJgc82rd3YrS3fJTHvNKmuJnNTgONqvWleNgxbU0E82DSF5Ks%2b55SKb47LJmndt94EAagp%2fVgOCsWgsH3NUGi%2btuRgYP5OQJ1g2OMTi77CiDAwze%2bRFg8FN9DLY%2b6fFunDa9L4vxMnnKFSxPd4iLdyY4h4E8x2wdZzLbbC9r1gj5olMeGJ7fGcPLj9yVqYyrD1%2fm35beNP3SklnaWGW9xSVCE70jZUcbeqM3eucl6I3etnbJGc2CaLvkrFvNLrnsMnZzsJsDVi82sfHmp2t5JCweoTsw4LUfVWqd6bqOp2vVSPggXh0fCRPiUXPsejSyjF0Lj9yVsaturHieromxwx7G7tTH2B%2bPui3GMpDF2NLH7TdWPFzXxNhRXz5TB2MxFmMxtoPG%2buJJuybI%2bn71iT0oi7Ioi7Lbau1TVsgPIcZcGOka9pWgC9u6OhW3TNodVEXV9i10CayKYRRGrEbVx0vAKqzCKqx2h1VxX5YZqyNlXxaswmqhCFbzO8Nq%2bZG7zqoYmWDEahzLSXdgFVaLRbCa3xlWy4%2fcdVatbnP1%2b9VnosMqrMIqrHaHVas7W%2f3%2biCWrYn1YhVVYzat1h1Wrm1n9QcySVbF%2bC2JecRVXcfXgswTs7l8dVmfyxVVcxVVc7ZCrvl1XhyxaFevjKq56uJpX646rYk4dI1dHMatWxfq4iqserubVuuOq1UiroFc9r4CruIqruNohV62GWgU97VxtXMXVYhGu5nfG1fIjd91Vq7FW%2bhnYtl3lDOzsMs7AxlVcbZirVoOtgiBUsngxXsXVYhGu5nfG1fIjd8bVq1%2fmt49Lbz7zbn5kTFzKxweKq1lDkyNaZWrXmWVtUhuEvkPpbM8QKmBycKB1bytKd8tPmXCL1LjPapCYK6vWleMKxTU0E82DSFlCs%2b15SHby7LJmZVA8cAANwc9qQHBWrYUD7WqDxfU2I4MHynHctg2OMTi77CiDAwze%2bRFg8FN9DLY%2b2bGd4%2fA%2bTRbLlTzRIS7XmbAcBsqssm2WL54loR0uk108uxK9twXofeFJjKvfxtM%2flt79fJF444%2fzx5W3%2bpLcy4aLS4MmhkfaTjYMx3AM35ZgOIaLhl%2ff3S2S5TJ9T50lyZ2y1Cge92iit5rVHL3RG723JeiN3rb2NhvNYat7m21bzd7m7DL24LEHD1YvNi2t5uwVT%2bittlDnddhTRsJx20bCZOwtf2D7kd07dgXZiyPbuLzo4nG9JsaO%2bsopPRiLsc4by0AWY0sft99YXzy71wRZ368%2bAwhlURZlUXZbrX3KChknxGgOI13DvhLOYVtXpyKhSeSDqqjavklYgVUxQMOI1aj6wApYhVVYhdXusCruGTBjdaTsGYBVWC0UwWp%2bZ1gtP3LXWRVjHoxYjWMljQ%2bswmqhCFbzO8Nq%2bZG7zqoYjGDEar%2f6lHVYhVVYhdXusGp1Z6vfH7FkVawPq7AKq3m17rBqdTOrP4hZsirWb0E8Fq7iKq4eHOdqd%2f%2fqsDo3MK7iKq7iaodc9e26OmTRqlgfV3HVw9W8WndcFbP1GLk6ilm1KtbHVVz1cDWv1h1XrUZaBb3qeQVcxVVcxdUOuWo11CroaSd24yquFotwNb8zrpYfueuuWo210s9nte0q57Nml3E%2bK67iasNctRpsFQShkiWM8SquFotwNb8zrpYfueOuStOr6wTjdtOSD6oTFJw0Lfl6lqMRqnJIYDdsPTpVC7YWHrnjtkpTrGa2aunGbdtaJ934KW1tR1KtiKRamysbmZiApFpI%2fePvlVlbM6rVWVvbVteZtW3MOJjZBcddZXYBV2246tt2ddgLzu%2fqAFaf14ZVWIVVS0leXr%2b%2ffvfnX2%2bu%2fyKnepEiD6JqEPek01KAtbwsFoT%2bRdfFgvV%2fm3Ssi8kcg3VmmWN4qsccg%2fNoXyIx1%2b8fXslaiwtuJlprC27Wva6z4AbXcA3XcO0S1x9u3r5XwBZX8YzAVlbxrINdZxUPsAEbsAHbIbAPnWo2clqfaibwgrnmQpFbrDLX3HxWLzLX%2fB%2fJd288u%2fM%2bPD6sn0HaYA0mnUO7k87BJSadQwbFHRoUZ13p6nUySxbj6fpjNn92XHkGz81XvjGDZ3FS2kRzdVLatud1JqUbw3ljdyrXiwI53QAagp%2fVgOCsWgsH2gdGixgZrM0z2za4zjwzBu8zOMDgnR8BBj%2fVx2Drkx3XK2%2bajNOvzPcekoX3MW32nyYrecJDnF424TkM5OMnrPPsr8%2bzcGYdsLE%2bWx8jX3TSA8XzO6N4%2bZG7Mplx9WOmeuk9ztKf0HI1Tj9cm7WWDhEyQjxSzrwEcRAH8bwExEFcRPxvj%2bPZarL6LrMtZYQ3YrsfVQ7lYRu2YXu3BLZhW2T71Xj53VvNC0NvGXAp97wR4MMegO%2fUB%2fCKcgAHcADXAP%2frZDa5T3vyKv2DTLeU395so19fTmsH3dAN3XkJdEO3SPfbxSTlYvPFev86vn%2f4d2%2bZfpMy4n7ljjxTxX2%2fOisfjMM4jO%2bWwDiM2wpkNNoIqAYy2raaQMbsMgIZCWSE1Wbtr%2fbFIJfIZAwc9pUol8jyGc9OZZA6Q9AiCU9hFVabwaoYt2LEalSd6A9WYRVWYbU7rIqzAGasjpRZAFiF1UIRrOZ3htXyI3edVTECxIjVOK7c2QarsAqrsNodVsUIDSNW%2b4GyTQxWYbVQBKv5nWG1%2fMhdZ1WMmzBjdcSSVbE%2brMIqrObVusOqGNNgxOogZsmqWL8FO6xwFVdx9eCdq2KUgZGrw4A1q2J9XMVVD1fzat1x1bfr6pBFq2J9XMVVD1fzat1xVUxiZOTqKGbVqlgfV3HVw9W8WndctRppFfSq5xVwFVdxFVc75KrVUKugp51fjqu4WizC1fzOuFp%2b5K67ajXWSj9xxbarnLiSXcaJK7iKqw1z1WqwVRCEStI0xqu4WizC1fzOuFp%2b5M64enV9uznj9Wb8sPlI%2bYRXcSkrNjmmW3a2P7DrbBD6DiUPPkOcgMnZrtaxrSjdLT%2fl2a4kIn5WgzNgs2pdOQNWXEAz0TyIlPUz256H5ILPLmvWYd0Hjp4h%2bFkNCM6qtXCUXW2wuNhmZPBAyZhg2%2bAYg7PLjjI4wOCdHwEGP9XHYPspbWaJ9y5ZeJ%2fTFvhlcivPdIiLdSYuh4Eyp2zbZTLZbC9r1uD4orMd8J3fGb7Lj9yVWYyrD%2bmzVpJIiguBJmZH2r41zMZszN6WYDZmi2bfTJPxQjZbPNLRxOx%2bpORsx2zMxuxtCWZjtmj2n%2bfzP7zV3Fsk4zuZbvHYSBO6hz3o3qkP3RXl0A3d0K3R%2fW6%2bTD%2fsq5KlXTyW0mgPX185jQK2YRu2tyWwDdsi2%2b%2bTafJ1PFMmt33x2EsTt32%2f%2bvgM4AZu4N4tAW7gthXqbbSrTw31tm01od7ZZYQkEpIIq83aLO2LESt9kzFw2FdCVoaWXXUq1JtMRbAKq51hVQxCMWI1qj6RA1ZhFVZhtTusirMAZqyOlFkAWIXVQhGs5neG1fIjd51VMczDiNU4VvIUwSqsFopgNb8zrJYfueusipEYRqz2q4%2bRh1VYhVVY7Q6rYpSEGasjlqyK9WEVVmE1r9YdVsUoBiNWBzFLVsX6Ldhhhau4iqsH71wVowyMXB1WJz%2fGVVzFVVztkKu%2bXVeHLFoV6%2bMqrnq4mlfrjqtiRiIjV0cxq1bF%2briKqx6u5tW646rVSKugVz2vgKu4iqu42iFXrYZaBT3tkHJcxdViEa7md8bV8iN33VWrsVb6iSu2XeXElewyTlzBVVxtmKtWg62CIFQSoTFexdViEa7md8bV8iN3xtWr9Ve19MazO%2b%2b38ce0F8hHvIprWdUw7jmZW4R21Ku22xjaIPQdSgV8hkABk8NdrWtbUbpbfsrDXUkr%2fKwGh8Bm1bpyCKy4gmaieRDJC2jWPQ%2fJ7J5d1qzTug8cPkPwsxoQnFVr4TC72mBxtc3I4IGcMsG6wTEGZ5cdZXCAwTs%2fAgx%2bqo%2fB9vOzT%2b4n0%2fHCW677ijzPIa7VmagcBvKUsnWVSWSzvaxZQ%2bOLznWAd35n8C4%2fclfmMK7Wvexx8elx6n18nE6TlTJPLa4JmvgdKVvY8Bu%2f8TsvwW%2f8lhP%2fLuafkuUy%2fbj1i6ZEt3jIownd%2fUjO2Q7d0A3deQl0Q7c8bZLMlpOP08R7SL9K7%2bMiGf%2bhjL7FAyVNCB%2f2IHynPoRXlEM4hEO4RvjrtOF9WXd5b7Vnk594cKXRJr%2b%2bfF4FfMM3fOcl8A3ftmIKjXaPaDGF1q0mpjC7jNgXYl9g9WIbQt78dC2PhH3xrOGhydltfvWZRZmva8vbNBY%2bDFjHx8IciVFz9Ho0s4xeC4%2fc7dGrL8afGOka9pUAFNu6OhW5TeIht1Vl8Np8VZsTUeKLISVGrEbVB2zAKqzCKqx2h1VxrtWM1ZEy1wqrsFoogtX8zrBafuSusyqGahixGsdy2iFYhdViEazmd4bV8iN3nVUxjMKI1X71qfCwCquwCqvdYVUMbTBjdcSSVbE%2brMIqrObVusOqGHJgxOogZsmqWL8F%2b1hxFVdx9eD4ALv7V4fVuYxxFVdxFVc75Kpv19Uhi1bF%2briKqx6u5tW646qYX8jI1VHMqlWxPq7iqoerebXuuGo10iroVc8r4Cqu4iqudshVq6FWQU87aBxXcbVYhKv5nXG1%2fMhdd9VqrJV%2brpVtVznXKruMc61wFVcb5qrVYKsgCJXEZoxXcbVYhKv5nXG1%2fMidcXXd66bzRy33mLiGNTI5PlsGNrIMbBD6DiX0PUOAgMlxgdaVrSjdLT%2fl0dkkB35WgyO2s2pdOaRQXDkz0TyIlIUz256H5GfPLmtWLoQDh80Q%2fKwGBGfVWji8rjZYXGUzMnigHMJt2%2bAYg7PLjjI4wOCdHwEGP9XHYPvJHh8f1t%2b79zFt758m2lSHuExnAnMYKLPJtmG%2bdHaElshMprDsSvzeFuD3hacx1mnWv07uEi9Z%2f3N2m8h8i6uBJnxH2uY1%2bIZv%2bN6WwDd8y6Pvyf1kOl54y3UHkO0Wz3c0sbsfKTnWsRu7sXtbgt3YLQ%2b958vNh3np%2fz2kX6jMt3iOpAnfwx5879SH74py%2bIZv%2bNb4fp%2bM78YftVG3eE6l0d6%2bvnI8BWzDNmxvS2AbtkW2%2f%2fY4nq0mq%2b8medxN3NbzuAM3cAP3tgS4gdtW7LfRbj819tu21cR%2bZ5cRo0iMIqw2axO1L0WyxD2TMXDYV0JZ1hMbnY39JnURrMJqZ1iVglPMWI2qj%2biAVViFVVjtDqvSLIAhqyNlFgBWYbVQBKv5nWG1%2fMhdZ1UK%2bTBjNY6VxEWwCquFIljN7wyr5UfuOqtSNIYZq%2f3qc%2bVhFVZhFVa7w6oUJWHI6oglq2J9WIVVWM2rdYdVKYrBjNVBzJJVsX4LdljhKq7i6sE7V6UoAzNXh9XZkHEVV3EVVzvkqm%2fX1SGLVsX6uIqrHq7m1brjqpSpyMzVUcyqVbE%2bruKqh6t5te64ajXSKuhVzyvgKq7iKq52yFWroVZBTzuwHFdxtViEq%2fmdcbX8yF131WqslX7iim1XOXElu4wTV3AVVxvmqtVgqyAIlfxojFdxtViEq%2fmdcbX8yJ1xdZty1Xv%2fmHYB%2bXxXcSHLNzmWW1Z2GNpVNgh9h%2fIDnyFKwORkV%2bvUVpTulp%2fyZFdyDT%2brwQmwWbWunAArLp%2bZaB5EyuqZbc9D0r1nlzXrqO4Dx84Q%2fKwGBGfVWjjGrjZYXGozMnig5EuwbXCMwdllRxkcYPDOjwCDn%2bpjsP2kv6v57R%2fe57T9fZncLrPcv3fyfIe4YGeicxgo88q2dSabzfayZg2RLzrnAeL5nUG8%2fMhdmcu4ereYf0qWy%2fTj1gMWiW5xTdCE7kjbwgbd0A3d2xLohm6R7j%2bnP3PvfbKcTx%2fXnynrLZ7zaKJ3P1LStqM3eqP3tgS90VuePJncT6bjhbfpALLd4mGSJnYPe9i9Ux%2b7K8qxG7ux22JAitHqoxqQYttqAlKyy9g4zcZpWL3YguKbn67lkbB4%2fm9gsl26Lx%2f74%2fd6LRsKH%2bar40NhwqlrDl5R9uLKXmLiQUXWF08DNlHW96tPFYJZmG0LswxmYbb0cUoSCzFKxIjXsC%2bHidjn1anoapIDwSqstm%2bOQHBVjPwwcjWqPgTj%2f2fvXrfbRrIE378Kzqxe3Z%2f6JHHjZTpHayllpytXZ9nZdmbV6fPlLFqC0%2byUSA1JOcvzOvMm82QHJEwIgLA3wWCQRAD%2frO6qtCNASFDET4Edl42ruIqruNojV8U5LTNXJ%2fKcFq7iaqkIV%2fM742r1kbvuqrihwsjVOJaTA%2bEqrpaKcDW%2fM65WH7nrropbHYxcHdYf3o6ruIqruNojV8VtCGauTpi3KtXHVVzF1bxaf1y1uqjVH8XMW5Xqd2DTALACK7AevBnL7jrWcX3WYWAFVmAF1j7B6tuFdczMVak%2bsAKrB6x5tf7AKqYDMoJ1EjN1VaoPrMDqAWterT%2bwWt1zFQzqQwvACqzACqx9gtXqpqtgoBwLDqzAWi4C1vzOwFp95K7DanXXlXqSoH1YOUowu4yjBIEVWFsGq9VtV0EQyjnIGLECa7kIWPM7A2v1kTsOqxhirTfQPPm5PwjqqT5p9vNNpKMVrHJmYD9wPTqvALgWHrnjuIphViNclazm9nFtktb8hLh2JAVMRAqY7ZWtPEWbFDBQ%2fe3vtcitkdV65NY21k0it60ZCRNgcBxWAgzAagPWyD6s0fD8sI5w9WVtXMVVXLWU9%2bXV6w8%2fvXkrp34R9x%2fEJvm1FF6FsbAxr0HoX3Rm7OZ19GrYpgNeTGIM1pElxvBcjxiD82RfIlPXbx9ey1yLU24mXOtTbrbBbjLlhtd4jdd47ZLXH27evVfEFufxjMRW5%2fFsi91kHg%2bxERuxEdshsQ%2bNNRtBrceabUvN9ovsMoLNBJtx9WLB5pvFl2TpXS%2fXBvHm%2btk383jz6BLx5pDRcI9Gw1kXunqTzJPl9H7zMds%2fO647o%2bb2696aUbMYjzbhXI9H2wa9STy6NZ63dpVysy0gpxs5Y%2fCLGhicVevgCPvArSJGCKshZtsINwkxg%2fA%2bhAMQLv0IQPi5PghbD3P8slx8Slar9OM2jV2KdIjxZBOVw0A7dMK2yn48cWjmr7UsWx8bXzTaAd75ncG7%2bshdiWJcXa%2fXKRfpp3m%2fL6cfP6btVRZcPDfIRPBIPegSwREcwXclCI7gouDvk%2fvky3S%2b9tYL7%2fZplf74dnTUGS6mhjcxfBjVDuoxHMMxvFKC4Rgur5lepy3P%2b3k2T2S5xeTzJnKPB8hdro%2fcNeXIjdzIrcn962x9n3jT%2bZ23TD4ly2R%2bqxAu5rk3Wuw31HLbQTiEQ%2fiuBMIh3Nb2F6NFJPr2F9tYs%2f0lu4ztL2x%2fwdWLrQt5%2b921PBb2a9c2b4AdmWR69usTnH4DdmL5kNBLj4Y5L%2f%2fFB3bf2b3jV5y9uLOtGb%2f64k4UI17DobYVxTavTiV5OsPWQrKSMnztNavt2Vvii5tLjFyN6pPx4Squ4iqu9shVMd5q5upEi7fiKq4WinA1vzOuVh%2b5666KmzaMXI3j2mVouIqruIqrPXJV3Ehh5Oow0BZz4SquFopwNb8zrlYfueuuitsczFydMG9Vqo%2bruIqrebX%2buCruPTBydRQzb1Wq34H1rMAKrMB68EYBu%2btYxwETV6X6wAqsHrDm1foDq28X1jEzV6X6wAqsHrDm1foDq5hzyAjWSczUVak%2bsAKrB6x5tf7AanXPVTCoDy0AK7ACK7D2CVarm66CgXr0OLACa7EIWPM7A2v1kbsOq9VdV3tOubINK6dcZZdxyhWwAmvLYLW67SoIQi3dGSNWYC0WAWt%2bZ2CtPnJnYL3afHXez9Ovi6e1fIygOJc1NjlSW0bW3%2fRqm8gGoe9Qqt8zbBYwOUDQurQ1peXyUx6nTdrgFzU4djur1pdjC8UZNBPOg0iZQLMOekjq9uyydiVIOHDsjMEvamBwVq2DY%2bx6hMXZNiOER8rB3NYRjkE4u%2bwohAMQLv0IQPi5PgifINDxmCy9VfqdyXEOcaLOxOQwUMLJ1k2%2bdLKEjqBM6rDsSujeFUD3hWMYWYj6h2Uy%2fWMl0y1OBZrQHWlr16AbuqE7L4Fu6Bbp%2fksyTX8yK%2b%2bfpw%2bP%2f%2bZ9WixSOhTExeMeTRAfRkr2dRAHcRDPS0AcxEXE309%2f%2fz2585K735XQiXiipAnd4wF0l%2btDd005dEM3dKvJgbetNW2m3u1i%2fiWVI%2f1g2XDx9EqjZX5D5cQKDMdwDM9LMBzDbe0pNFo%2bou4ptI41ewqzy9j6wtYXXL3YipC3313LY2FfPHF4YnJ%2bm19%2fbNE3YMOOjYYPE9bx0TCHYjQcvx7tLOPXwiN3e%2fzqi3tQjHgNh9omFNu8OrV1mwxEbrPK8LX9rLZnV4kvbisxcjWqP2IDV3EVV3G1R66K8VYzVydavBVXcbVQhKv5nXG1%2bshdd1Xct2Hkahwr%2bYdwFVeLRbia3xlXq4%2fcdVfFrRRGrg7rD4fHVVzFVVztkaviPgczVyfMW5Xq4yqu4mperT%2buinsPjFwdxcxblep3YD0rsAIrsB68UcDuOtZxfV5jYAVWYAXWPsHq24V1zMxVqT6wAqsHrHm1%2fsAqZhsygnUSM3VVqg%2bswOoBa16tP7Ba3XMVDOpDC8AKrMAKrH2C1eqmq2Cgnj4OrMBaLALW%2fM7AWn3krsNqddfVnlOubMPKKVfZZZxyBazA2jJYrW67CoJQS3XGiBVYi0XAmt8ZWKuP3BlYr96tPydLb5uc7Ofp18XTWj5MUJrR2pxadfjB2gq1cf0HGlMbbOx2JtXvGbYMmBwjaN3bmtJy%2bSkP1SZt8IsaHL6dVevL4YXSPJoR50GkTaPZBj0kdXt2WbvSJBw4gsbgFzUwOKvWwZF2PcLSnJsZwiPteG7bCMcgnF12FMIBCJd%2bBCD8XB%2bET5KFfeXNt402uZNjHdKUnZHLYaAFlm27fOm0CR2BmSRi2ZXwvSuA7wvHMa5uFo9ft1NR3iq9a%2fKQ2iETLk0OGhEeqavZIBzCIXxXAuEQrhD%2b8JAsbzeduYHh0vmPRoYPIy0fO4ZjOIbvSjAcw1XDF3PvU9oHvFWi8C0dM2nE93gA3%2bX68F1TDt%2fwDd8a3z9u3U6%2fLxlu6RxLs6V%2bQ%2b3sCuAGbuDelQA3cCvj7hSL%2bXq1Xa5tkPTdSO89Sd%2fhG77he1cC3%2fBtaXO42QpAfXO4bazZHJ5dxh5G9jDiartWVvvi%2fpb6jdx7RsHhUNvgMqzfcN6PzeHkOMJVXO2Nq%2bKWFSNXo%2fpDPHAVV3EVV3vkqhgIMHN1ogUCcBVXC0W4mt8ZV6uP3HVXxX0gRq7GsZbhCFdxtVCEq%2fmdcbX6yF13VdybYeTqsP74eVzFVVzF1R65Km6aMHN1wrxVqT6u4iqu5tX646q4p8HI1VHMvFWpfgcWWgErsALrwStYxe0GRrCO6zMnAyuwAiuw9glW3y6sY2auSvWBFVg9YM2r9QdWMZOREayTmKmrUn1gBVYPWPNq%2fYHV6p6rYFAfWgBWYAVWYO0TrFY3XQUD9TRzYAXWYhGw5ncG1uojdx1Wq7uu9hy%2fYhtWjl%2fJLuP4FWAF1pbBanXbVRCEWgo1RqzAWiwC1vzOwFp95M7AevX3z7N14n14nN4qp72Kc1mByVHdCrJjy8gGoe9QAuEzbBYwOefVurQ1peXyU57zSjLiFzU4Dzar1pfzYMUZNBPOg0ibQLMNekhC%2bOyydp3cfeDYGYNf1MDgrFoHx9j1CIuzbUYIj7T8CbYRjkE4u%2bwohAMQLv0IQPi5PghbD3T434XLOy8Ld6z0cIc4X2dCcxhoUWXbNJPaZndZuwbIFw15IHh%2bZwSvPnJXQhlXf50uf5%2fN9ySVFGcETeiO1CVs0A3d0L0rgW7oFun%2bZbqc%2fp42vs%2fbkXfaXGXAxRMfTQAfRlo6dwAHcADflQA4gIuAv9ngPbtd7fdbPFnSxO%2fxAL%2fL9fG7phy%2f8Ru%2fLe5LMZqC1Pel2MaafSnZZSyfZvk0rl5sVvHtd9fyWFg8DTg0WTY9VE4ACgbjbo2FD%2fPV8bEw26objl5R9uLKXiL6oCLri0cDmyjr%2b%2fXnC8EszHaFWQazMFv5OCWlhbhZxIjXcKjsFrHOq1N7rEkVBKuw2r0YgeCquP%2fDyNWo%2fiwMXMVVXMXVHrkqTmqZuTpRJrVwFVeLRbia3xlXq4%2fcdVfFnRVGrsaxkigIV3G1WISr%2bZ1xtfrIXXdV3PBg5Oqw%2fhR3XMVVXMXVHrkqbkQwc3XCvFWpPq7iKq7m1frjqtVFrf4oZt6qVL8DmwaAFViB9eDdWHbXsY7rExADK7ACK7D2CVbfLqxjZq5K9YEVWD1gzav1B1YxLZARrJOYqatSfWAFVg9Y82r9gdXqnqtgUB9aAFZgBVZg7ROsVjddpXQyeVWqD6zA6gFrXq0%2fsFrddaUfJWgdVo4SzC7jKEFgBdaWwWp121UQhEoyMkaswFoqAtb8zsBafeTOwHp187RKf2bJ0vthOU0%2fV8teIM5oRSYntirUbpJC2qQ2CH2HcvKeYcuAyTGC1r2tKS2XnzJzAfl9X9Qgw0FWrS%2bHF4rzaCacB5E2jWYb9JAc69ll7cpFc%2bAIGoNf1MDgrFoHR9r1CItzbkYIj7TjuW0jHINwdtlRCAcgXPoRgPBzfRC2H%2b5YzOfJ7XrlrRfe7S70IYc8xJk7E57DQIsv2%2bb50tkTOuIzCRuzK1F8V4DiFw5npIg%2ffJzN06HOx70xa3GG0ATwSF3SBuAADuC7EgAHcFvL5IxiIfoyOdtYs0wuu4zVHKzmwNV2ZtwVD32MDXwdD2q5%2fsZr1LGxMKkgX3wgyqLs5ZVtXcZd8QRIE2T1tOYgC7IgC7L9Q1ZOa26i7J605jALszALs11kVjjGXFwabMSrntbcNq9O7asjPQSswmr3ArGCq%2bJqXyNX9bTmuIqrhSJcze%2bMq9VH7rqr4soBM1fVtOa4iquFIlzN74yr1Ufuuqvi6lkjV%2fW05riKq4UiXM3vjKvVR%2b66q2JacyNX9bTmuIqrhSJcze%2bMq9VH7rqrVle47klrjqu4WijC1fzOuFp95K67anVR65605r121dmdWcAKrMBqL625Eax6WnNgBdZiEbDmdwbW6iN3HVYxrbkZrGpac2AF1mIRsOZ3BtbqI3cdVjEJhBGselpzYAXWYhGw5ncG1uojdx1Wq3uu9qQ1B1ZgLRYBa35nYK0%2bctdhtbrpak9ac2AF1mIRsOZ3BtbqI3cdVqu7rvac12obVs5rzS7jvFZgBdaWwWp129WetOaMWIG1WASs%2bZ2BtfrInYH16i%2fJdJMYZmWQzXxoOZu58IFkM99VJpv5rjrZzL%2bVkD3GEdxbc2ahOH1mwrmezdw26GQz%2f3ZZu%2fJ8HThwxuAXNTA4q9bBAXY9wuJUmxHCajZz2wiTzfzbZWQzB%2bHS0wbhtiK8yWa%2bSr%2bwVAODFOYmJuspzG2bfOlMCR1BmQy42ZXQvSuA7gvHMK5%2b%2fbx4Sn%2fq3uNy8WXxh1kKcxPA9RTmAA7gAL4rAXAAlycYF4s%2fVt564S2T6Z2Mt3jSownew0jLuQve4A3euxLwBm9b65mNotf6embbWLOeObuMZXcsu8PViwWk1ay94um89UuQdV%2fHA20sPK5fKe3sWJicvS8%2bsPvK7h29ouzFlW1danTxqF4TZCdD7XgekAVZ55FlKAuylY%2fbj6wvnttroqzv1x%2f%2bA7MwC7Mwm1frHrNCvglxM4cRr%2bFQ281hm1enNkCTxwdWYbV7gVjBVXF%2fhpGrUf1BFbiKq7iKqz1yVVw5YObqRFs5gKu4WijC1fzOuFp95K67Km59MHI1jrUsPriKq4UiXM3vjKvVR%2b66q%2bKuBCNXh%2fVHrOMqruIqrvbIVasrXP3hhHmrUn1cxVVczav1x1Wri1r9Ucy8Val%2bB3ZmASuwAuvBW17trmMd12cHBlZgBVZg7ROsvl1Yx8xcleoDK7B6wJpX6w%2bsYtoeI1gnMVNXpfrACqwesObV%2bgOr1T1XwaA%2btACswAqswNonWK1uugoG6gHewAqsxSJgze8MrNVH7jqsVndd7Tmv1TasnNeaXcZ5rcAKrC2D1eq2qyAItZxhjFiBtVgErPmdgbX6yB2HVQyxjm3nKA8HllltkqN8E%2bloBaucGdgPXI%2fO3gKuhUfuOK5imNUIVy33uHVcm%2bQePyGuHUm0FZFoa3tlK1MVkGgLqr%2f9vRa5NbJajdxax7pJ5LY1I2ECDI7DSoABWG3AOrEPa1D%2fmSeFdYSrL2vjKq7iqqW8Lz%2f89uGnt68%2ffPBurj%2b8ljPASNsQRgOTNFuKsqHlRLFB6F9yguwm%2fadd57yYhBqsW0uo4bkeoQbn5b5Ewq7fNK6lmTcjrvWZN9tgN5l5w2u8xmu8dsnrDzfv3itiS9N5ZmKr03m2xW4ynYfYiI3YiO2Q2AeGnM2g1kPOtqVmF0Z2GTFnYs64erGYc9a%2bflkuHher7ad6vkHk2bcceY4tL5xoFHkOGRf3aFycdaarN8k8WU7vNx%2bz%2fbPjzjN%2bbr%2fzrRk%2fi5FpE871yLRt0JtEplvjeWuXLTfbE3K6MTQGv6iBwVm1Do61D9s7YoawGmy2jXCTYDMI70M4AOHSjwCEn%2buDsPWAx819Ml3KIQ4xpGzCcRgox09Y59iPJw5N%2frXWY%2buD4ouGOVA7vzNqVx%2b5K%2bGLq%2fTTvszmt2k7leWWTg4ykjvSjrpEbuRG7rwEuZFblPv99uvcvFdKbksJ4Y3cHka1A3jcxm3crpTgNm7LS6Q%2fL%2f5ceV%2b2jez%2f%2fG9ZbyntvJHe4wF6l%2bujd005eqM3eqs7yZP7WfJl%2bnHT%2byW5pcT2Zov5hkoyO%2bRGbuTOS5AbueVI99Mq%2fZEly39Zeffpt%2f%2bUfq0y4X7tkjtTw32%2fPhEfiIM4iFdKQBzEbe1WNFrpp%2b9WtI01uxWzy9ityG5FXG3XCmpf3McSmIyCw6G2kWXU55xRZ9iYSJJTXMXVdrgqbk0xcjWqz%2b2Hq7iKq7jaI1fFQICZqxMtEICruFoowtX8zrhafeSuuyruADFyNY5r17bhKq7iKq72yFVxh4aRq8NAWyqGq7haKMLV%2fM64Wn3krrsq7p0wc3XCvFWpPq7iKq7m1frjqrizwcjVUcy8Val%2bBxZaASuwAuvBK1jF7QZGsI4DJq5K9YEVWD1gzav1B1bfLqxjZq5K9YEVWD1gzav1B1YxY5ERrJOYqatSfWAFVg9Y82r9gdXqnqtgUB9aAFZgBVZg7ROsVjddBQP1HHNgBdZiEbDmdwbW6iN3HVaru672HL9iG1aOX8ku4%2fgVYAXWlsFqddtVEIRazjRGrMBaLALW%2fM7AWn3kzsB6lbWvX5aLx8Vq%2b6leIJ%2f6Ks5phSYHdyvYTiK72Aah71DC4DNsGjA579W6uDWl5fJTnvdK8uEXNTgXNqvWl3NhxZk0E86DSJtIsw16SAL47LJ2neB94Bgag1%2fUwOCsWgfH2vUIi7NuRgiPtDwKthGOQTi77CiEAxAu%2fQhA%2bLk%2bCFsPeFw%2fPibTezWfuzhfZ0JyGGhRZdskk9pmd1m7BsYXDXUgd35n5K4%2bcldCGFc3i4fHZJ1%2b3hclL5k4I2hCd6QuYYNu6IbuXQl0Q7dI95u04X3edHkZbvGkRxO4h5GWzR24gRu4dyXADdwi3K%2fvk4fUi5W3%2bOR9TObJp9l6JRsunippYvh4gOHl%2bhheU47hGI7hmuF%2fTR4Wy%2bnHeyVqIh5babSub6gdVQHcwA3cuxLgBm5bmwmN1ovomwltY81mwuwy9ryw5wVXL7YE5O131%2fJY2BePGq7HcM%2fBbX79eUUZsJFfj7aro%2bEDhXV8NMxpGA3Hrzh7cWdbM371xU0nRryGQ2XXiXVendqzTeoht1ll%2bNp%2bVtuzjcQX95EYuRrVn62Bq7iKq7jaI1fFeKuZqxMl3oqruFoswtX8zrhafeSuuyru1DByNY6VxEO4iqvFIlzN74yr1UfuuqviRgojV4f1p8LjKq7iKq72yFVxc4OZqxPmrUr1cRVXcTWv1h9Xxb0HRq6OYuatSvU7sJ4VWIEVWA%2feKGB3Heu4PqExsAIrsAJrn2D17cI6ZuaqVB9YgdUD1rxaf2AV0wsZwTqJmboq1QdWYPWANa%2fWH1it7rkKBvWhBWAFVmAF1j7BanXTVTDQzhsHVmAtFQFrfmdgrT5y12G1uutKP%2bXKOqyccpVdxilXwAqsLYPV6rarIAiV5GaMWIG1VASs%2bZ2BtfrInYH16u%2bL5XKWNv7p%2fM5LP%2fk2Wc6VpAjipFZscra2om1oWdsg9B1K73uGXQMmJwlaJ7emtFx%2bynO1SRX8ogbnb2fV%2bnJ%2boTiVZsJ5EGkzabZBD0nXnl3WrkwJBw6iMfhFDQzOqnVwsF2PsDjtZoTwSDuh2zbCMQhnlx2FcADCpR8BCD%2fXB2H7KcTSj%2fp9%2b8XKcQ5xxs7E5DDQ4sq2TSaH2O6ydo2MLxrrgO78ztBdfeSuxDCu3ifT%2b%2fTrmt3KcIszgiZwR%2boSNuAGbuDelQA3cItwv5l9STazi59md8n8VsndK573aML3MFKSrsM3fMN3XgLf8G1rVbNR3Fpf1Wwba1Y1Z5ex%2bI7Fd7jazty94hm9QwNfxwNtLLyxt0NjYTL3vvzA7it7%2bsy9jF4Lj9yV0auOrHhgrwmyk6F2SA%2fIgqzzyJ5%2bKAuyhUfeDWR98fReE2V9v%2f4IIJiFWZglYpBX6x6zQtYJcRuHEa%2fhUNvHYZtXp7ZBk80HVmG1e4FYwVVxZ4aRq1H9cRW4iqu4iqs9clVcOWDm6kRbOYCruFoowtX8zrhafeSuuypufjByNY61XD64iquFIlzN74yr1UfuuqvirgQjV4f1B63jKq7iKq72yFWrK1z94YR5q1J9XMVVXM2r9cdVq4ta%2fVHMvFWpfgd2ZgErsALrwVte7a5jHdfnCAZWYAVWYO0TrL5dWMfMXJXqAyuwesCaV%2bsPrGLCHiNYJzFTV6X6wAqsHrDm1foDq9U9V8GgPrQArMAKrMDaJ1itbroKBuoR3sAKrMUiYM3vDKzVR%2b46rFZ3Xe05r9U2rJzXml3Gea3ACqwtg9XqtqsgCLVsYYxYgbVYBKz5nYG1%2bsidgfXq75%2b%2fer%2bt5BMExWmskckxrYqvI9%2bur0HoO5Qi9wz7BEzODrSObE1pufyUOWFIt%2fuiBrljsmp9ObFQnDwz4TyItLkz26CHpDzPLmtXlq8Dh80Y%2fKIGBmfVOji8rkdYnGgzQnikncltG%2bEYhLPLjkI4AOHSjwCEn%2buDsPUYx4f1cjH%2f3Xv9ZV8SXHGizgTmMNDCybZhJgnu7rJ2DY8vGvDA7%2fzO%2bF195K4EMq5upqvEW62f7maJEqgW5wJN7I7UxWvYjd3YvSvBbuwW7f41Wa1nD4t52psVu8VjHk3sHkZawl3sxm7s3pVgN3aLdv80v0sek%2fS%2f5mtvmayS6fL2s0HSdBPD9aTpGI7hGL4rwXAMFw2%2f%2fnO6vFNG3uK</t>
  </si>
  <si>
    <t xml:space="preserve"> BlUbL%2b9Qs7KiN2qi9K0Ft1BbVfr%2f9OtOuvEymq%2fQzTRK8mwC%2bJ8F7xwQnwfvLD0TwSr1jBWdfTR8FP3QjuNHCP30juG2s2QieXcZ%2bRfYr4urF1vK9%2fe7aZDQ8tj8anjAa7sVouNPOMn5tv7OtGb%2f64u5BI17DobZ90DavTp23Qdo4t1ll%2bNp%2bVtuzH9AXNwQauRrVn4uEq7iKq7jaI1fFeKuZqxMt3oqruFoowtX8zrhafeSuuyrutTNyNY61pHG4iquFIlzN74yr1UfuuqviPjgjV4f1GT1wFVdxFVd75Kq4N83M1QnzVqX6uIqruJpX64%2br4u4xI1dHMfNWpfodWM8KrMAKrAdvFLC7jnVcn4weWIEVWIG1T7D6dmEdM3NVqg%2bswOoBa16tP7CKeeKMYJ3ETF2V6gMrsHrAmlfrD6xW91wFg%2frQArACK7ACa59gtbrpKhioGSOAFViLRcCa3xlYq4%2fcdVit7rrac8qVbVg55Sq7jFOugBVYWwar1W1XQRBq%2bSkZsQJrsQhY8zsDa%2fWROw6rGGKdmLgaKRHWeHM8nU1Wwwb52DeRjlawypmB%2fcD16KwF4Fp45I7jKoZZjXAdKSeyWsc1viiuXUkwE5FgZntlK493JcEMVH%2f7ey1ya2S1Grm1jnWTyG1rRsIEGByHlQADsFqAdVyP4FGwhtH5YR3h6svauIqruGop78vNu7%2f%2b8vrXn3796W%2bvPTkBjLQLYVw%2fm7Unna2CbGR5eiwI%2fcsms319SKzhDMe8mEQarFNLpOG5HpEG5%2bG%2bRCrb3z68lrmWJt6MuNYn3myD3WTiDa%2fxGq%2fx2iWvP9y8e6%2bILc3mmYmtzubZFrvJbB5iIzZiI7ZDYh8acTaCWo8425aaTRjZZYScCTnj6sVCzj8k8%2bTTbO1t7pk8JPP1yvMNQs%2bB5dDz8BKh55CBcY8GxllvunqTdoDl9H7zMds%2fOw49A%2bj2Q9%2baAbQYmjbhXA9N2wa9SWi6NZ63dtlysz0hpxtEY%2fCLGhicVevgYPuwvSNmCKvRZtsIN4k2g%2fA%2bhAMQLv0IQPi5PgjbX2R3n0yXcohDjCmbcBwGyvET1jn244lDs3%2bt9dj6oPiiYQ7Uzu%2bM2tVH7kr44ir9tC%2bz%2bW3aTmW5pZODjOSOtKMukRu5kTsvQW7kFuV%2bv%2f06N%2b%2bVkttSQngjt4dR7QAet3EbtysluI3b8hrpz4s%2fV96XbSP7P%2f9b1ltKO2%2bk93iA3uX66F1Tjt7ojd76sr77WfJl%2bnHT%2byW5pcT2Zov5hkoyO%2bRGbuTOS5AbueVI99Mq%2fZEly39Zeffpt%2f%2bUfq0y4X7tkjtTw32%2fPhEfiIM4iFdKQBzEbW1XNFrpp29XtI012xWzy9iuyHZFXG3XCmpf3McSmoyCw6G2kUU4zbQfOaPOsDGRJKe4iqvtcFXcmmLkalSf2w9XcRVXcbVHroqBADNXJ1ogAFdxtVCEq%2fmdcbX6yF13VdwBYuRqHNeubcNVXMVVXO2Rq%2bIODSNXh4G2VAxXcbVQhKv5nXG1%2bshdd1XcO2Hm6oR5q1J9XMVVXM2r9cdVcWeDkaujmHmrUv0OLLQCVmAF1oNXsIrbDYxgHQdMXJXqAyuwesCaV%2bsPrL5dWMfMXJXqAyuwesCaV%2bsPrGLGIiNYJzFTV6X6wAqsHrDm1foDq9U9V8GgPrQArMAKrMDaJ1itbroKBuo55sAKrMUiYM3vDKzVR%2b46rFZ3Xe05fsU2rBy%2fkl3G8SvACqwtg9XqtqsgCLWcaYxYgbVYBKz5nYG1%2bsidgfXqh2SefJqtvc09k4dkvl55gXzsqzipFZmc3K1oO5nY1TYIfYcyBp9h14DJga%2fWya0pLZef8sBXsg%2b%2fqMHBsFm1vhwMK06lmXAeRNpMmm3QQzLAZ5e16wjvAwfRGPyiBgZn1To42K5HWJx2M0J4pCVSsI1wDMLZZUchHIBw6UcAws%2f1Qdh%2bXuDkPvkyna%2flKIc4X2cichhoUWXbIpPaZndZu8bFF410AHd%2bZ%2bCuPnJXIhhX14%2bPyfQ%2bbaYy3OJ8oAnckbqADbiBG7h3JcAN3HJiycXDY7JOP%2b%2bLklBSPOnRhO5hpGVzh27ohu5dCXRDt0j3m7Thfd50eRlu8ShJE7jHA%2bAu1wfumnLgBm7gbhLkvv%2fqLZPHZLpO7mTCxVMrjVb1DbWTKiAcwiF8VwLhEC4S%2ftfkYbGcfrxXgia%2beCymidy%2bX3%2b2BnRDN3RXSqAbum1tAzda6KdvA7eNNdvAs8vYrchuRVxt1wJqX9zGEpuMgsOhso9l6FuG1alt4GQzwlVc7Y2r4s4UI1ej%2buM6cBVXcRVXe%2bSqGAgwc3WiBAJwFVeLRbia3xlXq4%2fcdVfF7R9GrsaxkssIV3G1WISr%2bZ1xtfrIXXdV3Jth5Oqw%2fqB5XMVVXMXVHrkqbp0wc3XCvFWpPq7iKq7m1frjqrifwcjVUcy8Val%2bBxZaASuwAuvBK1jF7QZGsI7rcyQDK7ACK7D2CVbfLqxjZq5K9YEVWD1gzav1B1YxYZERrJOYqatSfWAFVg9Y82r9gdXqnqtgUB9aAFZgBVZg7ROsVjddBQPtEHNgBdZSEbDmdwbW6iN3HVaru67041esw8rxK9llHL8CrMDaMlitbrsKglDJl8aIFVhLRcCa3xlYq4%2fcGVivXs1Wt8vZw2w%2bXS%2bWK%2fnAV3E6a2hyUrfibDi262wQ%2bg6lCj7DfgGTo16tY1tTWi4%2f5VGvpB1%2bUYMjYbNqfTkSVpxEM%2bE8iLQ5NNugh6R%2bzy5r1%2bHdBw6fMfhFDQzOqnVwmF2PsDjhZoTwSEmhYB3hGISzy45COADh0o8AhJ%2frg7D9WEfyOLtdJ3fe9Ha5WK28x%2bXicbHSUkyKM3cmQoeBFl%2b2LTRJbnaXtWucfNHIB5Dndwby6iN3JaJx9cviz2T56UlxW5wYNHE7Uley4TZu4%2fauBLdxW3T7w9Pj5ltPB%2bB%2fztafveTL7C6Z3ypZJsXjH00YH0ZKhncYh3EYz0tgHMZlxh%2bT29mn2a3stni8pInb4wFul%2bvjdk05buM2bmtuv0%2fuky%2fT%2bVp2Wzy%2b0miR31A7sgK3cRu3dyW4jdui29d3d96XTROT4fbF8zFN5Pb9%2bkM2oBu6obtSAt3QbWs%2fuNG6P30%2fuG2s2Q%2beXca2RbYt4mq71lP74q6WkckoOBxq21ri%2bs%2fsx35w0hrhKq72xlVxo4qRq1H9uR24iqu4iqs9clUMBJi5OtECAbiKq4UiXM3vjKvVR%2b66q%2bL2DyNX41hLaoSruFoowtX8zrhafeSuuyruxzBydVh%2f4jyu4iqu4mqPXBX3S5i5OmHeqlQfV3EVV%2fNq%2fXFV3M9g5OooZt6qVL8DC62AFViB9eAVrOJ2AyNYx%2fXJkoEVWIEVWPsEq28X1jEzV6X6wAqsHrDm1foDq5i%2fyAjWSczUVak%2bsAKrB6x5tf7AanXPVTCoDy0AK7ACK7D2CVarm66CgXqIObACa7EIWPM7A2v1kbsOq9VdV3uOX7ENK8evZJdx%2fAqwAmvLYLW67SoIQi1dGiNWYC0WAWt%2bZ2CtPnJnYL26WTw8Juv0874k3of1Mpn%2fvv68ks99FWe16k%2f923Ngt8LtyDK3Qeg7lED4DNsGTE58tW5uTWm5%2fJQnvpKM%2bEUNTobNqvXlZFhxLs2E8yDSptJsgx6SED67rF1neB84isbgFzUwOKvWwdF2PcLivJsRwiMtk4JthGMQzi47CuEAhEs%2fAhB%2brg%2fC1kMef00%2f6vfpOrmTwxzijJ0JyWGgxZVtk0xym91l7RoYXzTUgdz5nZG7%2bshdCWFcffi8%2bNP7M%2fGmy%2fT%2fV97t9HH68V5JUiZOD5ooHqnr2VAcxVF8V4LiKC4q%2ftsqufPWC%2b92Mb9NlnPv9mmV%2fgh3fNQ5Lp4CaeL4MNKyu%2bM4juP4rgTHcdzWWmejYLa%2b1tk21qx1zi5jSR5L8nD1YvHpt99dy2Nh8eTeiYGv44E2Fp7UZwd2dSx8oK%2bOj4XZqtdw9IqyF1f2ElEIFVnxGF8TZCdD7egekAVZ55FlKAuylY%2fbj6wvnulroqzv1x8MBLMwC7Mwm1frHrNCLgpxb4cRr%2bFQ29xhm1enNkeT4wdWYbV7gVjBVXG7hpGrUf0hFriKq7iKqz1yVVw5YObqRFs5gKu4WijC1fzOuFp95K67Ku6CMHI1jrUMP7iKq4UiXM3vjKvVR%2b66q%2bKuBCNXh%2fXHr%2bMqruIqrvbIVasrXFM6mbcq1cdVXMXVvFp%2fXLW6qNUfxcxblep3YGcWsAIrsB685dXuOtZxfeZgYAVWYAXWPsHq24V1zMxVqT6wAqsHrHm1%2fsAqZvExgnUSM3VVqg%2bswOoBa16tP7Ba3XMVDOpDC8AKrMAKrH2C1eqmq2CgnuUNrMBaLALW%2fM7AWn3krsNqddfVnvNabcPKea3ZZZzXCqzA2jJYrW67CoJQyyHGiBVYi0XAmt8ZWKuP3HFYpRDrZp2%2f3ZTlo82RBOdOWb6JdLSCVc4M7AeuR2dvAdfCI3ccVynMaoarlorcOq5NUpGfDteuJNqKSLS1vbKVqQpItNVRqr%2f9XbkFp99xasR8ev%2fzbP5H9XO290nvsl4u7l%2bU%2fTR%2ffFrfJPcvS24%2bT5frl%2fUf0m%2f%2fZd1tXsYfntL28uLb%2bFa4%2bSKe0q73onTx8JAK9%2bLvX318k6yzb%2fVl0bvHZF5TtlH9f02Xd7tvtlhU99Syv7teLqdfK5%2fzovb3r2arx%2fvp1%2bu7u2WS%2bvE%2f%2fiWY33nvky%2bz5M9%2f%2bb%2f%2b6fqf%2fP%2f%2bT%2f%2fvP03ShlmpWPiIvy%2bWf6w%2bJ8n6p%2fld8o%2fNL9DK3xTqzlavnh4evu4a0e6PhRov3P32yy0IB7W%2f3vJgzCga1fxqe%2fFLbXuDn%2ba%2frOtu4o82ieqVm4Sbsbdwk8qHpt9r3rGev9%2fnvyrU3P%2f0ax779jfZLx%2f%2b%2fu5pnbb1%2fy99OJXfbZtfVU8P8%2b13s7oa%2fas%2fCv81iP81Gvyr70%2f%2b73jPf2%2f%2bPxpv%2fmti%2fl%2fD8Nu%2fbX9RPn8xxdajPPjvf31f6Qkftq3q1VX6U9j9a%2fE53m7A%2bWG6rB1BpeOxF6%2b623FYVEmilz5u5YO%2bf7f5LfHT3ebDdv9aKP3bbDX7eJ%2f%2fxHd%2f3NVIfz9NS38u%2fzF3ZdNEUlv%2bTLv9q9n2q5kuv258rjyQnZBN618%2frRfvk9VjClry%2bmE6u%2f9hcff1sCs%2bPH38r%2bR23fii98lt8jhLMdxe3fiydDx5UP0fDr3gQ5LqtNx%2fzdvFevZplrWDZo%2fsxRVNHlnxogMeWfEyk%2b%2boyVMr1m%2f0mH%2bZpn97f%2f2weJrr33RWMf3vzS%2fLX2fr%2b0Stno3Qsl9tlV96f0nHCC%2fGxt9v%2frLmjWY3hg8GQ3EMv%2fu9I71TfZ%2bOf9KR2mI2rx2NCnnqtuQISTuVD0yHx%2fPfN04Go%2bFmjLz9Q81XlL4fbG3c%2fgsD2bqh58sW0dJWEtdHHGgm1W%2bnFc0k%2fmHyw6t4TzPxT9FMIuNmEm5OGqKVVJ5NJ1uJPzjql05MO%2blSOwm1lAtRYNxSJvGIhtKlhqLtFz9qeAIonWonKihj85YCKB1rKDIowcAHFNrJtlQHJfDrF5ACSuXb6UNDUUAJeeWhnWSle0CJzVtKNJrQULrUUBRQRubNZDTh906nmkkwkvf5hQPzN55NOJd2Unk0p2wno8H1q80KgLNzEg7GRO5pJt6%2bZhIwjKWdZKX6MDaMhE2QvBeXv50%2bNBQFlKF5MwGUrrUTFZSxsEOl0QsPI5RONRQZlGhg3kwApWvtRAMl2hwPyQiFhrIHlMi8mQBK19qJFmmLhuYvx0TaztxOfvzxRtkze0pPRuYDFCJt%2fWkmE0YnNJNtqT6MjX3zhjIMmS%2fuVENRdmaEeEIz2Zbu8SQ2X%2fqIJx1rKIonoyNWyPo%2bOwI71U5UUITTqgjcV76dPjQUGZShf8QeHkDpWDvR4mzD0HyXMXG2s7cT7Wy6U3pyxNZR4mz9aSZDdnrRTrJSfRw7ZOsoDSUrVc9TOmK9PaB0rZ1ooIyO2DoabnKR0lAqz8bhhqKAEpo3E3Z6dayZqJ6wc5SGkpWqnrBzlGaSlepxtvERh6AQZztzOxkPNv%2b5ACfjwRGjWOJsvWkm7BylnXwr1Yex4%2boR%2bLtvgjhb%2bdvpQ0NRQDlitT2gdK2dqKAcsXMUUDrWUGRQJuwcpZ18K9VBmQTmC1BY0daxhqKAEpk3E0DpWjtRQRmyOYOGsi1VQRmzFZ12kpXuOeZ%2bcETsnl08HWspWiaewLyd8JunY%2b1Emwz0B5H56zGzgWduKK9fjV6F%2fkVAic3HKEwH9qidsH%2bUhvKtdN9YdmLeVAi3daylKKSk%2f0AKDWVbuocUPzhmTTWkdKqlaKRE5u2EiFvXGopOytA8gwaRlI61FI2UsXk7gZSuNRSVlOCIPOkE8TvWUhRSgiPWVvOrp2PtRBfliCA%2bW4471lI0UYbHJFtBlE61E12UsfkiNzYdd6ylKKKEg2PWzCJKp9qJutAgDMxfkFlocOaGMhqEg%2buLrFwKQ%2fPMgSw06FE7iVmFT0PJSveMZcMRy%2fBpKdtSnZQjcvNAStcaikpK5JufQsxCg461FIWUKDRvJ6xd6lpD0Uk5IkEPEbeOtRSNFFZY01C%2ble4jZcxySFrKtlQlJT7irD9I6VpDUaP4x%2bSbJIp%2f5oYyGASD4WVEicwHKUTxe9ROYhbi01Cy0j2D2Xhk3lSI4nespWikTCCFhpKV7iFl6LPAmpayLVVJGYacSUxDyUr3kRKbL1%2bClI61FI2UkXk7gZSuNRSdlIn5pg0mBjvWUhRSRj6be2gn29I9QfxRyFL81jSU77%2f7y%2bbvVuW%2f%2fNvLv7PSooJTnF9s%2fusppDGdVZ34h8kPr%2bIL%2fHY64rUo2JxlSyupPJvTTjBfv9pk6zp7KwmPWYgQ8lJ03mby4483l0l1G42OSOlDMzl7M7lQRuRhdMR%2bDprJmZuJk5luA58R7HmbiZtHoAcxY9hzj2Fd3MHujwivnLeduLlGknbSschJsDnX0X7sxB8wjO1NO%2fGH5ptNIw4B7E07CY5IIhcyT9ifdhKavxhzTPHZ33dOGrPX2skxUfuYvT79aSdD82W0eNKfdhINjjjNmnZy3nZy4klAtZ0cMQ0Y0056006O2bOOJz1qJyPz%2bAnt5Ozt5KSrCrR2csy6At53%2btNORsfE2fCkP%2b2EOJs77eTEy5S0dnLMQiXed3rUToiz0U62pXo7mQyOSLVBO%2blPOzkmuyDtpD%2ftZEyczZl2cupUYNo6pWNWUjOQ7VFDSf9BFBpKg4YSD2goNJQGDeWII%2fFpKD1qKEFAEIWG4jVoKEOiKM40lFOnTtAayjH7Apk27lNDmZintkWUHjWUiIVtNJRt6b6GckTOOBrKmRvKqU%2bG1BrKMXvSicz2qaEckWUDUXrUUIZHnDVLQ%2blTQxkRcHOmoZx6V7pyejWnodBOstI9p5xzGgrtZFuqtxNOQ6GdZKV72gm7NGgn29I97eSIcWzAqX7nbSenPuVCaSecmkM7yUr3tBN289BOtqV6O%2bHUHNpJVrqnnUTmqwsYn5y5nZz6NBStnXC6Eu1kW7onHssiFNrJtnRPO%2bF0JdrJtlRvJ8Mj9nwxPjl7OzntqTlaO%2bEULtrJtlRvJ5zCRTvJSve0E%2bZ3aCfb0j3tZGS%2boI3xyZnbyalPQ1HaCae10U6y0j3thPkd2sm2VG8nnNZGO8lK97QTTmujnWxL97QTTmujnWxL96yjHgTmgXteeM7cUE59EoraUDjWj4ayLd3TUDjWj4aSle5rKBzrR0PZlu5rKBzrR0PZlu5pKBzrR0PJSvc1FI71o6FsS%2fc0lPCIdfe8Hp%2b5oZz6EC61oXD%2bIw1lW7qvoXD%2bIw1lW7qnoXD%2bIw0lK93XUDj%2fkYayLd3TUGLfPODGYPbMDeXUp7WpDYWDQmko29J9DYWDQmko29J9x7VxUCgNZVu6r6FwUCgNZVu6p6GMfCKzzjSUE5%2fYFgbxKU6UDSJOlD332%2fFJT87R2skxJ7b5vPScuaGc%2bAgDraEcc3SOP%2bTs4XM3lJPuJdUayjFnGCBKxxbhaw3lmM2kAadUn7mhnHg5itZQjlqEH4yGtJQzj2ZPOtejtpRj1qP4ExakdCqQoraUYyZ7aCkdi6RE46Hy28c8hu8PGc92KpSiNZQwOKKh%2bIxSOhVK0RpKNDkilOITnO1UKEVrKMMj0n0hSsdCKVpDGQdHRPEnIQ2lS6EUfTA7OiKUsvmiaSmVZ%2bNwKEVtKWF8xCglZpTSqVCK2lLi4RGhlJhFKZ0KpQwjLZBPKMWdhnLiUIrWUAiluNRQThxK0RoKoRS3GspJQylaQyGU4lJDOXEoRWsohFJcaignDqXog1lCKQ61lBOHUtSWQijFpZZy4lCK2lIIpbjUUk4cShkPIkIpnWgoJw6laA2FUIpLDeXEoRStoRBKcauhnDSUojWUY0IpIQtne9NOSD7pUDs5ccRNaydE3FxqKCeOuOnvPEdE3Hg77lNLOeqkc8Yo5347PmloVm0ohGZdaiknDs2qLYXQrEst5cSh2cnwRKHZkJNSzv3L56ShWa2hEJp1qaGcODSrNRRCs241lJOG3LSGQmjWoXZy4pCb1k4IubnUUE4cSNHHsoTcHGopJ46kqC3lmEjKiNPc%2btNQSNzjUEM5ccRNbShHRdx47TlzSzlxxM33g5CQWydayolDbmpLIebmUks5ccxNbSnxiFiKQw3lpDE3taEQdHOooZw46KY2lKOibsRSztxSThx12zOePSbsxqtPt6IpelMh7kZLyUr3tRQCbw61lBMH3vSWQuStc00lMG8qwdgXm4r5iDZiGvm8zeTUAdpgrOQtJUDrUEs5dYBWaynHBGiJpvSooUQD8%2fceRrNnbiinjs9qDYX4rEMN5dTxWa2hHBOfJZLSo4YyiY741YMo520op47jq689fjygpbjSUk4dnFVbyjFhfIazZ24ppw7Oqi2F4Gybmsr33%2f1t83erwl9%2b%2f90Pi%2bVdslxdL5fTr6WS98ntOv2670v1S3%2b%2fvaZ62207S%2b7yWkKT%2bn82be7bv9XX%2bM%2br8FuNmgb0fvHn6mbxlDaf9GOe%2f1DXCb4VhdsuoNTbdJZXr17%2f8KMcJNg9%2ffquMJbXZwleip%2b3bRB1n5X10tAfSR02rfOXZPb75%2fVVnPbLb%2f9a0%2f%2fqPv%2fgXpOVbVv3T%2fO75B%2fb7vDiL3vR2fY0e5vdIrLZLfwLdgt%2fMLLbL7ZHle%2ftFxH9wsF%2bEXStXwSbofC5ekYY0jE62jHCznWMkTY5a7ljxHSMrnaM6LwdY3jyjhEGarZcux1jsmn1%2b3pGGNMzHOwZ%2b98xhm79ylDeMaQI1EnfMTZDO%2fqFc%2f1i%2fzuGY%2f1Cfcew3TOavGPQMZzsGPvfMVzrGNo7hu2O0eQdg47hZMfY%2f45htWNc%2bB3Ddsdo9I7h0zNc7Bn73zHGbv3KkN8xgoGwcua07xgj%2boWD%2fWL%2fO4Zj%2fUJ7x7DeMxq9Y9AxXOwY%2b98xXOsYyjuG9Y7R6B2DjuFix9j%2fjmG1Y1z2HcN6x2j2jjGmZzjYM%2fa%2fY%2fgDt35nKC8ZobDZlIkMOsbzl9X0JcO1jqG%2bZdjuGsxkdLZn7H%2fLcK5naK8ZtnsGUxmd7Rn7XzPs9ozTb8hQ3zNs94xo1GBPBnMZTnaNBr80gg790hgJCYlP%2bUsjYI2tiz2jwRu41UW2jX5pvA5e%2f%2fjq2vobeCgdDHbSbXz8yuhqx4jP%2fivjVB0juMQ%2bPl4znOwYDUJTjnUMLTRlvWsQmupsz2jwluFaz1DeMqz3DEJTne0ZDUJTVntGoynwo3qGFpqy3jNYZtvdrtHgPWPk1i8N5T1jaDkwxXtGdztGg%2fcMxzqG%2bp5hu2vwntHZntHgPcO1nqG9Z9juGbxndLZnNHjPsNoz4su%2bZ9juGaNJzHtGR7tGg%2feMiVu%2fNOT3jGgQ8Z5RuIyOcdx7hmMdQ3vPsN41eM%2fobM9o8J7hWs9Q3jOs9wzeMzrbMxq8Z1jtGZedz7DeM5jP6G7X2P9LI%2fA79Etjk1mWpba7y%2bgZR72BB%2bdPmPFj%2bs%2fNjf038JHt1wyW2va5Y5z%2fBPRTdYwJoaniZXSMo0JTrnUMNTRlu2sQmupsz2jwluFaz9DeMmz3DEJTne0Z%2b0NTdntGdPKeoYambPeMYTjkPaOjXaPBe8b5T0E%2f0XtGHAa8ZxQuo2Mc957hWMfQ3jOsdw3eMzrbMxq8Z7jWM5T3DOs9g%2feMzvaMBu8ZVnvGZd8zrPcM3jO62zUavGec%2fyT0U71njHzeMwqX0TGOe89wrGOo7xm2uwbvGZ3tGQ3eM1zrGdp7hu2ewXtGZ3tGg%2fcMqz2j0Za%2b071n2O4ZbOnrbtfY%2f0sjPP9R6Cf7pTH0L5BxiaW2TvaM%2fW%2fgodXznhsutb25OcEb%2bDCyPZ3BUts%2bdwyra9Ab%2fso4Tcewne2Y0FR3O8b%2b0JRrHUMLTVnvGoSmOtszGrxluNYztLcM2z2D0FRne8b%2b0JTdntFoF%2fhRPUMLTVnvGewC727XaPCecf6j0E%2f0njGynfGY94zudowG7xmOdQztPcN61%2bA9o7M9o8F7hms9Q3nPsN4zeM%2fobM9o8J5htWcEF33PsP87wx%2fzntHRrtHgPeP8R6Gf6j3DdsZj3jO62zEavGc41jHU9wzbXYP3jM72jAbvGa71DO09w3bP4D2jsz2jwXuG1Z5x%2blVT6nuG7Z4RjVg31dWu0eCXxvmPQj%2fdL43RBVK7stTWyZ6x%2fw088s%2f%2fSyPY%2fMf6G%2fh4YPs1g6W2fe4YVtegN%2fuVcaKOERCaKl5GxzgqNOVax9BCU9a7BqGpzvaM%2fW8ZzvUM5S3Des8gNNXZnrE%2fNGW3ZzRbantMz9BCU9Z7Bkttu9s1GrxnXOAo9BO9Z9jOeMx7Rnc7RoP3DMc6hvqeYbtr8J7R2Z7R4D3DtZ6hvWfY7hm8Z3S2ZzR4z7DaMy78nmG7Z%2fCe0d2u0eA94wJHoZ%2fmPWMyiHnPKFxGxzjuPcOxjqG9Z1jvGrxndLZnNHjPcK1nKO8Z1nsG7xmd7RkN3jOs9oxmp9qe6j3Des%2fgVNvudo0G7xkXOAr9RO8ZEdnAi5fRMY57z3CsY6jvGba7Bu8Zne0ZDd4zXOsZ2nuG7Z7Be0Zne0aD9wyrPeOy8xnWewbzGd3tGvvfM%2bILZM840XvGmGzgxcvoGEe9Z7jWMdT3DNtdg%2feMzvaM%2fe8ZzvUM7T3Dds%2fgPaOzPWP%2fe4bdntEsG%2fjJ3jNs9wyygXe3azT4pdGhTX3%2bIPA5O%2bT5MrrGca%2fgVlfbNjs75OZ19Gpo%2fRXcH8Tk6SteRs84rmdc4DD0U%2fWMEdGp4mX0jOOiU471DC06Zb9vEJ7qbNdo8KbhWtdQ3zRsdw3iU53tGg3iU1a7RrP1tsd0DS0%2bZb9rsOC2u32jwbvGBQ5EP9G7hu%2bTrK94GT3juHcNx3qG%2bq5hvW%2fwrtHZrtHgXcO1rqG9a1jvGrxrdLZrNHjXsNo1LvyuYb1r8K7R3b7R4F3jAnk0TvWuEU141yhcRs847l3DsZ6hv2vY7hu8a3S2azR413Cta6jvGra7Bu8ane0aDd41rHaNZvv7TveuYbtrsMGvu31j%2f7vG0Hfr14b2rjEmA1PxMnrGUe8arvUM%2fV3Ddt%2fgXaOzXWP%2fu4ZzXUN917DdNXjX6GzX2P%2buYbdrNNvjd7p3Ddtdg01%2b3e0bDd41Qrd%2bbSjvGkFAFqbiZfSM4941HOsZ6ruG9b7Bu0Znu0aDdw3Xuob2rmG9a%2fCu0dmu0eBdw2rXCC77rmH%2ft4Y%2f5l2jo32jwbuGY9v8tHeNIZmYipfRM45713CsZ%2bjvGrb7Bu8ane0aDd41XOsa6ruG7a7Bu0Znu0aDdw2rXeP0p1Dp7xq2u0Y04hyqrvaNBr82urTNLxxcILUGhxc62TUavIZbXXrb6NfGTfrPjz%2fafw0PQ9uvGhxe2OOeMTr%2fMekn6xkxKfyKl9EzjgpQudYz1ACV9b5BgKqzXWP%2fm4ZzXUN907DdNQhQdbZr7A9Q2e0ajTb5HdU11ACV9a7BJr%2fu9o0G7xrnz65xsneNSci7RuEyesZx7xqO9Qz9XcN23%2bBdo7Ndo8G7hmtdQ33XsN01eNfobNdo8K5htWs0OrzwhO8atrsGhxd2t280eNewmq7sou8aUUhSpuJl9Izj3jUc6xnqu4b1vsG7Rme7RoN3Dde6hvauYb1r8K7R2a7R4F3j%2fOlfT%2feuYb1rsPC2u32jwbvG0K1fG9q7xoikTMXL6BnHvWs41jP0dw3bfYN3jc52jQbvGq51DfVdw3bX4F2js12jwbuG1a5x4XkN612DeY3u9o0GvzbGHfq1EQ8ukF%2bDTX5Odo39r%2bFjq0tvG4aoXp%2fkNTyObL9qsMmvzz3Dv8AvjRP1jCEBquJl9IyjAlSu9Qw1QGW9bxCg6mzX2P%2bm4VzXUN80bHcNAlSd7Rr7A1R2u0bDTX5HdA01QGW9a7DJr7t9o8G7xvkPSj%2fZu8aETH7Fy%2bgZx71rONYz9HcN232Dd43Odo0G7xqudQ31XcN21%2bBdo7Ndo8G7htWucel3Ddtdg3eN7vaNBu8a5z8o%2fVTvGsNwxLtG4TJ6xnHvGo71DPVdw3rf4F2js12jwbuGa11De9ew3jV41%2bhs12jwrmG1a1z4XcN61%2bBdo7t9o8G7xvmza5zsXWNE1vDiZfSM4941HOsZ%2bruG7b7Bu0Znu0aDdw3Xuob6rmG7a%2fCu0dmu0eBdw2rXOP1uDf1dw3bX4ECR7vaNBr82rKYru%2fCvjZFPJr%2fCZb3rGmkr3f396nq5nH4tlBbLin%2f999n%2fmi7vbhbz9TJtueWP%2b3n6Man83e5vX34Xvyb%2fWF9d399%2bTh6%2ber8sF4%2bL1fTe%2b3WxuP9jtvY%2bPH18mK3XyV1e9P132ytefM72Paimw%2f7nVf1JUnp%2fkd8%2fLE%2bP%2b8GoQWeJgoM7y81qdXM%2fXVV%2fDNuyH6a3f3xT5cftP99%2f9%2fxXNfU3T%2fz6fvb7%2fOp%2b2%2bme%2f1xT%2bW%2fJcj27nd5nFR5md3f3yffflf%2b25rIf06b0dvqQXF0vZ2kDeJ9aeJf%2b2P%2f6q%2ffD4v7u%2b%2b%2fycuHa7VPYjADyP9RU%2fPZND7b%2fSJTuPnD9NW3zdR3vO%2fHZphcuH6brqzfJPFlu2uq3P7%2bo9%2fbp4WOyzErXs%2fnvV5%2bm96v0Mb34%2bxdX%2frT6%2b3L6uO0D6%2bVTeknhL15U%2ftv0%2finx%2frGa%2fff57P5%2f%2fLfNBf%2bt7jv6YbG8S2qfxEbZTQ%2fa%2fm9N%2bfsM85SJ2ta5aTyLx0355n%2fqmuJivV48bCp8%2b7eXT1v44g7%2bddA917fNIR2GpD0rbwzf%2fii0zBTsu9nmw1827PRnXCO0yvaHm3fvX3%2bQRfZDgeT6g8R1kv1wsw1CUDm2vENiONyP8rA%2fJt9M72cfl7OGCvt%2bI4V336Z9hdE1vzO6Vh%2b5M7q%2b%2fe5aobV2hGpK6yiWQyfQCq3PRdCa3xlaq4%2fcGVpv3r398d37v16%2f%2ffXwcEJ9rMw0nBBfYqI%2fPlk44dWr1z%2f8OGqTr1k44e10uVz8aRfZA6IINaXl8ucYh3iBWtwdsv19ZPt7yPb3ke1D9vMjd4bs3z68lq2W4gwmVgeREma4wNITsAZrsAZrl7DeBoZlriObXI9q8T8J103mteEaruEarl3i%2bj%2bTlRJp9i1q7Qfj83HtX5Tr9oWaTbgeEG8u1iPeDLAGwL7%2bx21yf5%2fM1wqzNuPNfrBJQXI2Zi8acsbZ6geycG3n8WCfx4M9Hg%2f2eTzA4%2bdH7ozH6ad9Sj925a0X3vvkfz7NlslDqrMyCpZ0jq3OBvqDS5xnGh%2b%2bFJ%2bQReFZuBWy6Kb0hDaQvvJxm%2fZW9%2fXI04UmmGvThdY5bzRf2BbNb9PfqMmyhZ43G2uzSaRSD4GdF%2fhbA2oBwdIUoBHByhSgdYIbzQFC8B6CAwgu%2fQgg%2bLk%2bBFuPd2y%2bOm97vIAc4agNGBuKHAaj84nsx5MGp9TEkHzmUfFFoxzAnd8ZuKuP3JXoxdXP06%2bLJ8Xs2l17hmZHY%2bX4JMzGbMzelWA2ZotmZ58pm107MjY0exjJyzwwG7MxOy%2fBbMyWj9qYPqRt1Es%2f9EvKRvqpMt%2b1p7Yb8j0ewHepPnzXlMM3fMO3ut1wc0roaqW6LZ2XZLSAb1g7fYnbuI3b5RLcxm3R7Xfrz8my4QJsv3aZnSHgvh%2bccckIgu8uQ%2fC8CMHzOyN49ZE7I%2fjbhcHGcSOxtY3j9sVukvfoZGCzo7H6gd3fOb4XWHaO9xLYtI9%2b9d4sFncGO8fNnFV2jp%2fA2SZpSYG21dB2cy01W8cBufJx2%2fZmaHH9mRvHWBzVn%2fRvfi5%2ffJJ8hs5SzMH8HJSErm3YKyimkTJCVUsjZR%2fVBslOQLWmNqiCahdRbc8ObF%2fagm2kaqQl30ZVVC0UoWp%2bZ1StPnLXVZW2UZupOlHStqMqqhaKUDW%2fM6pWH7nrqkobnY1UjePaTRyoiqqoiqr9UVXaimyk6jBQNkWgKqoWilA1vzOqVh%2b566pKO4TNVJ0wW1Wsj6qoiqp5tf6oKu3fNVJ1FDNbVaz%2frOhy8zXAarEIVvM7w2r1kTvOaiDtqjVidRwwXVWsD6uw6sFqXq0%2frEpbX81YHTNfVawPq7DqwWperT%2bsWt1dNYmZsCrWh1VY9WA1r9YfVm3urwoG9TEFWIVVWIXVHrFqc4NVMNDS88AqrBaLYDW%2fM6xWH7nrrNrcYRX48RmnrMYuHbHiLKunyxoMq%2fmdYbX6yF1n1eYWqyAIlQTAjFZhtVgEq%2fmdYbX6yJ1h9ep6vvozWa68%2f3hKVtsPlY8JlOaxRibJaGRoh4FdaINGx7WeTNoDExm09LhW69rWlJbLT5nGoJuHv5LuoP3Gt%2bZ4Qmn2zATzIFImz2xzHjbJctAWzfuTlobjtxHYCYHbE7yQZtqMCB4piWZsExxDcHbZUQQHEFz6EUDwc30Ith7ouFk8PN4n68SbZhEPOc4hTdWZuBwGSkjZtsuNUjaeLqbcFZhJ2ZhdCd%2b7Avi%2bcAzj6uY%2bmS5lsqVpQBOyI23NGmRDNmTvSiAbskWy0%2b%2f8fjpLP%2bvzph9LckunOZrIPYyUzGPIjdzIvStBbuQW5X6VrKez%2b5X3QzJPPs3WMt7SoZEmeI8H4F2qD9415eAN3uCt4f3LcvFldpesvNeb%2f5nfJjLf0umURgv6hsq5FPAN3%2fC9K4Fv%2bJbXY99lH5Z25h%2bT6fppmSgzlb50EKaJ4L5ff6QGhEM4hJdLIBzC5RH4YqFMVfo2t9H4weSMUZOhSzvBybThtq7sWETXyscZHK9htJZaPV7DNqocr5Fdxj5wVEXViy2PTvvnV89w5Dq2PnId%2b%2bcfuW5OAG0FsgePXNeLx4sDy7AVYF0BtjXDVl%2fahW0kajhUtmFbF7XB8UWIWq2NqIjaRVHbs6nal3ZVG5Ea1R8wB6mQWi6C1PzOkFp95K6TKgVXzUidKMFVSIXUXRGk5neG1Oojd51UacOyEalxrKTahFRI3RVBan5nSK0%2bctdJlXYSG5E6rM%2bDBKmQWi6C1PzOkFp95K6TKu3vNSN1wvRUsT6kQiqkZtX6Q6q059aI1FHM9FSx%2fjELVTEVU7OniKlumVqfut3U1HHA%2fFSxPqZiKqZ%2bq9YfU32rpo6ZoCrWx1RMxdRv1fpjqtX9U5OYGapifUzFVEz9Vq0%2fptrcQRUM6kMJmIqplSJMze%2bMqdVH7rqpNrdQBQMtnQ6mYmpehKn5nTG1%2bshdN9XmHir9gCrbpjY5oApTX9TmdCpMxdSTmmpzE1UQhEqmXsapmJoXYWp%2bZ0ytPnJnTL36bZ7%2bZFbrafqZ89%2b9xSfvffI%2fn2bL5CGZr5WcA9Ik1sQkaYwobjCwLG4Q%2bvvJ3fwKaEW%2bgTMcXm2SbcC6vDWl5fJTZhvIOtXVm2SeLKf3m4%2fZ%2ftlx78lK0H7vW3MAoTR7ZoJ5EMmTZ9Y5D0OHNO9P9pgDR9II%2fKIGAmfVOjjiridYmmwzIngkZ%2fCyTnAMwdllRxEcQHDpRwDBz%2fUh2HrQ4%2bY%2bmSopDqRZOhOMw0AOKFvHuFk6xTEan3lAfNEAB2bnd8bs6iN3JXBxtblXOqxZf05mS2%2beJHdKcFqaETTxO1IWruE3fuN3XoLf%2bK1lNF8mq1VTwqVjHE0IH0ZyjjEIh3AIz0sgHMJFwl8l6%2bnsfuV92TQzmW7puEgTuscD6C7Vh%2b6acuiGbuhWA97p56RfV0qG9zGZJ59m2to%2b6XBKo7V9Q%2fl8CgAHcADPSwAcwEXAf1kuvszukpV3fZ%2biMU9v%2fCVRCPelwzBNDPf9%2bvM1QBzEQbxcAuIgLiL%2bduG93ig%2bv1XCJ77NrTV%2bMDlnAKXJ7prT0X3qfBuHw%2b3Y0RvdXAU42KfxYI%2fGg30aD9D4%2bZG7ovGBJ3QYLcTWTuiwrm%2bTEzpag%2b%2fhu8lboi8bytlQ7oqqF1lb%2ffa7a4PB7eZ91fLo1q8n2%2fy0jia%2bTlriK4NbeIXXngxafWkDt5mq4VDZwm1d1QZnIKFqTW1URdUuqtqePdm%2btCnbjNWo%2fqQ6WIVVWIXV%2frAqhVgNWZ0oMVZYhdVCEazmd4bV6iN3nVVp17MZq3EsJ%2buEVVgtFsFqfmdYrT5y11mVdiKbsTqsT6sEq7AKq7DaH1alXcKGrE6YsirWh1VYhdW8Wn9YlfbumrE6ipmyKtbvwPpVXMVVXD14W4C0n9bM1XHAnFWxPq7iqoerebX%2buOrbdXXMpFWxPq7iqoerebX%2buGp3n9UkZtaqWB9XcdXD1bxaf1y1utMqGNTHFXAVV3EVV3vkqtWtVsFAS9qDq7haLMLV%2fM64Wn3krrtqda%2bVfp6VbVcbnWeFqzW1Oc8KV3H1pK5a3WwVBKGSJJjxKq4Wi3A1vzOuVh%2b5M65evZ6uvnrrzYnYaUObrpUTscW5rPoDVPckpJGhDS1DGzQ5Djs8mbQHZjI4w0YBkzwG1rWtKS2XnzKPQTdP2CbfQfuNb81hheIMmonmQaRMoNn2PAwd4rw%2fiWlIcgDBThDcnvCFONtmZPBIyQ5m2%2bAYg7PLjjI4wODSjwCDn%2btj8MlCHfPpl9nvaqhDnK4zgTkMlKiybZibpW1E5nOPji8a7sDv%2fM74XX3kroQxrv49%2berN5p%2b2n5x%2bpuev1rLg4sSgieCRto4NwREcwXclCI7gouA3i4fH%2b9l0fpt4i49fZosnJXW6eN6jCeDDSElQBuAADuC7EgAHcFuLm43C2OriZttWs7g5u4xFeCzCg9V2JusVj%2bgNDHgdD5SR8CbXRIdGwgfy6vhImJ15DceuIHtxZC8RfFCNFc%2frNTF2MlSO6cFYjHXeWAayGFv5uP3G%2buLhvSbI%2bn79IUAoi7Ioi7K7at1TVkg5IW7oMNI1HCo7Omzr6tRWaDL5oCqqdi8IK7Aq7tEwYjWqP7ECVmEVVmG1P6yKawbMWJ0oawZgFVYLRbCa3xlWq4%2fcdVbFbQ9GrMaxkscHVmG1UASr%2bZ1htfrIXWdV3IxgxOqw%2fph1WIVVWIXV%2frBqdWWrP5wwZVWsD6uwCqt5tf6wanUxqz%2bKmbIq1u%2fAfixcxVVcPXifq931q%2bP65MC4iqu4iqs9ctW36%2bqYSatifVzFVQ9X82r9cVVM2GPk6iRm1qpYH1dx1cPVvFp%2fXLW60yoY1McVcBVXcRVXe%2bSq1a1WwUA7tBtXcbVYhKv5nXG1%2bshdd9XqXiv9fFbbrnI%2ba3YZ57PiKq62zFWrm62CIFTShDFexdViEa7md8bV6iN33FUxvBrazkw%2bGp0%2fM%2fkmytEKVTkksB%2b2Hp2qBVsLj9xxW8UQq5GtWsZx27Y2yTh%2bOlu7klQrIqnW9spWJiYgqRZSf%2ft7LWprRLUatbVtdZOobWvGwUQXHHeV6AKu2nA1su1qOKhPgHhSV0ew%2brI2rMIqrNrK4v3z6%2bv33qt3N7%2f99fXbX%2bV8L%2bL2g9gkp5airOWcsEHoX3Jy7HXw%2bsdX120628Uk0GDdWgINz%2fUINDgv9yWyc%2f324bWstTjrZqK1Nutm3esms25wDddwDdcucf3h5t17BWxxKs8IbGUqzzrYTabyABuwARuwHQL70F1tRk5ru9qsQ80q4ewydrURcIZVV%2bbxjFzV5%2fEsu8qutuwyJvJwFVdb5qq4q83IVW1XG%2bNVXC0V4Wp%2bZ1ytPnJnXL369%2bSr9%2fo%2beUjm65XB8oih3eURgeWtw42WR4SEb88rbU2pd7bwbdaJrt4k82Q5vd98zPbPjvtOmLf9vrcmzCsunzDRXF0%2bYdvzJssnWsN5azfWNdu0fLqhMwS%2fqAHBWbUODrEP3NxsZLC2IsK2wU1WRGDwPoMDDC79CDD4uT4G21%2bflj7stbfaaDC%2fTZRIhzhTZ%2bJyGCgBZdsu%2b%2fHEoaVqrYXZ%2buD4otEO%2bM7vDN%2fVR%2b5KFOPq5mmV%2fsiSpXeffvNP6Vcq%2by3OCJr4HWkL2PAbv%2fF7V4Lf%2bC36%2fXbhJf9Ih90r78%2f0Z6SMvmuHy6Z6D6PawTx6ozd6l0vQG71Fva9v17MvifdlMbtVBt61iYxN6R4PoLtUH7pryqEbuqFbo%2fuXxWq2xfvP5WzTWmW%2baxflGa%2fwG8rpl%2bEbvuE7L4Fv%2bBb5fjffO%2bz2a1ffmcLt%2b%2fUJo5EbuZG7XILcyG1rG7jRoj91G7htq9kGnl3GdkW2K8Jqu9ZS%2b%2bKGlvpcIXvGwOFQ2dESWU4%2f4tQ28DNsUOTUIliF1XawKu5RMWI1qj%2btA1ZhFVZhtT%2bsilEAM1YnShQAVmG1UASr%2bZ1htfrIXWdV3PlhxGoc1y5og1VYhVVY7Q%2br4pYMI1aH9UfMwyqswiqs9odVcbuEGasTpqyK9WEVVmE1r9YfVsVtDEasjmKmrIr1O7DCCldxFVcPXrkq7jIwcnUcMGdVrI%2bruOrhal6tP676dl0dM2lVrI%2bruOrhal6tP66KCYuMXJ3EzFoV6%2bMqrnq4mlfrj6tWd1oFg%2fq4Aq7iKq7iao9ctbrVKhho55bjKq4Wi3A1vzOuVh%2b5665a3Wuln7hi21VOXMku48QVXMXVlrlqdbNVEIRKnjTGq7haLMLV%2fM64Wn3kzrh69WY5fXiYLr3p%2fM778Jjc36vHc4vzWfXH%2fO05nlvGdmgZ2yD0HcoWfIbNAiYHvFoXt6a0XH7KA17JPPyiBgfBZtX6chCsOItmonkQKZNotj0PSf6eXdauE7sPHEJD8IsaEJxV6%2bBQu95gccbNyOCRkjbBtsExBmeXHWVwgMGlHwEGP9fH4JOFO%2f7jaXo%2fW3%2bVIx3ijJ2Jy2GgBJZtu0w6m91l7RocXzTaAd%2f5neG7%2bshdiWLkeqefukq%2fvmR%2bqwguzg2aCB5pS9kQHMERfFeC4AguCr5%2filE86NGE7WGkJHCHbdiG7V0JbMO2yPbbhffncjH%2f3fsz%2fRGtZLzF4yRN8B4PwLtUH7xrysEbvMFbHXPPHh7vk310i0dWGi3tGyonVUA3dEP3rgS6oVukO%2f20T7O7VAxvvZgnMt6%2beDCmid6%2bX3%2fARif5PnAnjON8H7B%2fG76f6x3L977dNXv5ZndN4ZG7wvehh8MbWa0eDm%2fbajYtZpdxyAabFmG1XSup5cPhjVxVD4fHVVwtFuFqfmdcrT5y110VD4c3c1U7HB5XcbVYhKv5nXG1%2bshdd9XqYRr64fC4iqvFIlzN74yr1Ufuuqt2j7VQD4fHVVwtFuFqfmdcrT5y1121e1SFejg8ruJqsQhX8zvjavWRu%2b6q1aMm9MPhbbvK4fDZZRxijKu42jJXrR4AoR8Oz3gVV4tFuJrfGVerj9wZV6%2fefndtsudgYn3PwSZWwJ6D7u856DSzR%2b8S2Mssm7wKj9zxXQLiLJaRruFQmcWyratTo9czJNsg2Mrgtdeqtico4IuTWEasRvVBBliFVViF1f6wKs5hmbE6UeawYBVWC0Wwmt8ZVquP3HVWxSksI1bjWNl6BauwWiiC1fzOsFp95K6zKp4xbsTqsH5lLKzCKqzCan9YFU%2f%2fNmN1wpRVsT6swiqs5tX6w6p4XqARq%2bp5gb1m1dl1rLiKq7hq77xAI1fV8wJxFVeLRbia3xlXq4%2fcdVfF8wLNXNXOC8RVXC0W4Wp%2bZ1ytPnLXXRXPCzRyVT0vEFdxtViEq%2fmdcbX6yF131epOK%2f28QFzF1WIRruZ3xtXqI3fdVatbrfTzAnEVV4tFuJrfGVerj9x1V63utdLPC7TtKucFZpdxrhWu4mrLXLW62Uo%2fL5DxKq4Wi3A1vzOuVh%2b5M65evVt%2fTpbej9Pb9WK5kk8OlCayNpHTg6GtXR27%2fbhoENtVNgj9%2fcyGJ2P2dfD6x1fXbdolYHJmoHVqa0rL5T8s7u%2b%2b3VS6QC3W4M560dWbZJ4sp%2febj9n%2b2XHg955U6O8B3uekwt6cVChNnxlpHkTy7Jl1z8PQIc4dPwT2dGNnCH5RA4Kzah0cY9cbLE21mRk8kk%2fitm5wjMHZZUcZHGBw6UeAwc%2f1Mdh6nONmuVit%2fnWZfEqWyfw2ba9yrEOarDOSOQzkmLJ1mS%2bcI6ErNFsfHl803gHg%2bZ0BvPrIXYljXH1Ib3q7flom3j9PHx7%2fzft0v%2bnPEuHSvKAR4ZGyjA3CIRzC8xIIh3CR8J%2fm6%2bXiLlV884Gy3dJJj0Z2D6Pa0Tx2Yzd2l0uwG7tFu39cJom3%2bORNHz7Ofn%2barb%2fKfktHShr5PR7gd6k%2bfteU4zd%2b47eaFnjhrVItksU6feDK4Fs6uNJsnd9QPq8CvMEbvPMS8AZvee5yMf80u0vF8NaLeWKQ3t1IbzW9O3zDN3znJfAN35a2hJut%2f9O2hFu3mi3h2WVsXWTrIqy2a1m1L%2b5t8U3GwOFQ2dwSWHbVqS3hZDSCVVjtDavidhUjVqP6kztgFVZhFVb7w6oYBTBjdaJEAWAVVgtFsJrfGVarj9x1VsX9H0asxrGczwhWYbVYBKv5nWG1%2bshdZ1XcmmHE6rD%2buHlYhVVYhdX%2bsCrumDBjdcKUVbE%2brMIqrObV%2bsOquJfBiNVRzJRVsX4HVljhKq7i6sErV8VdBkaujuuTJOMqruIqrvbIVd%2buq2MmrYr1cRVXPVzNq%2fXHVTF3kZGrk5hZq2J9XMVVD1fzav1x1epOq2BQH1fAVVzFVVztkatWt1oFA%2b30clzF1WIRruZ3xtXqI3fdVat7rfQTV2y7yokr2WWcuIKruNoyV61utgqCUEmYxngVV4tFuJrfGVerj9xxV8XwamA7SXsUnT9J%2bybK0QpVHT%2fKlVhAQ1uPPnwVWwuP3HFbxRCrka1a8nXbtjZJvn46W7tyTHbEMdnbKzkme1eA1O2UWo7aGlGtRm1tW90katuacTDRBcddJbqAqzZcDa27Ohyf39URrL6sDauwCquWsnK9fvvrTzc%2fvX3jvXp389tf0z%2fJibnEHQj1A849WRVlaEeWp8eC0L%2f0%2fNjNTZuOdzGJNVjnlljDcz1iDc7jfYmMir99eC1rLU68mWitTrzZ9rrJxBtcwzVcw7VLXH%2b4efdeAVuczTMCW5vNsw12k9k8wAZswAZsh8A%2bNORs5LQacrYNNRswssuIORNzhtWLxZzfJ9O7tJV62z5gEG%2buV9E43jy5RLw5ZDzco%2fFw1ouu3iTzZDm933zM9s%2bOA8%2b4uf3At2bcLMajTTRX49G2PW8Sj24N561drNxsI8jpxs4Q%2fKIGBGfVOjjGPnDDiJHBWojZtsFNQswYvM%2fgAINLPwIMfq6PwfbX1s3%2fa%2fF1%2bvE%2b8ZbJ9E4OdIgRZROWw0A5ecI2y348uXREuQsuWx8bXzTYgd75ndG7%2bshdCWJc%2fZxMl3Pv02LpzdYy3eKpQSZ0R9ohl9AN3dC9K4Fu6BbpfpV%2bUbP57Xr2JfG%2bLGa3yhyjmAvexO9hVDuSx2%2f8xu9yCX7jt7I%2b5D75Mp2vvfXCu31apT%2b%2bHR11hIt5500IHw8gvFQfwmvKIRzCIVwNfX9Jll%2fvpl%2b9P9Mf0UrGW8xub7TGb6gktesg3pwPWv5A8K7UOxZvFmj3Ee9D970YLR5R973Ytpp9L9ll7Hth3wusXmw9yNvvrg1GwkPLI%2bHYt3xAKCPh3WXtGgl3GlnGru1H9hKBB9VYv3bXiCmyvl%2bfPBplUbYjyjKURdnKx8kRAl%2fc4mekaziU9%2fhZ19WpFHpn2LJNxmdU7bWq7dm054u79oxYjeozncIqrMIqrPaHVXE%2by4zViTyfBauwWiyC1fzOsFp95K6zKu6IM2I1jmuX98IqrMIqrPaHVXGjmhGrw%2bCM6wNgdXsZrMIqrLaMVXHzmBmrE6asivVhFVZhNa%2fWH1atLmb1RzFTVsX6HdgrgKu4iqsH78Gyu351HDBnVayPq7jq4WperT%2bu%2bnZdHTNpVayPq7jq4WperT%2buiincjFydxMxaFevjKq56uJpX64%2brVndaBYP6uAKu4iqu4mqPXLW61SoYKPkccBVXS0W4mt8ZV6uP3HVXre61Us8OtO4qZwdml3F2IK7iastctbrZKghCOXUk41VcLRXhan5nXK0%2bcmdcvXqfTO%2fSVur9svhTSzIjTmSNTE5nlZUNQ7vKBqHvUOL0M%2bwSMDkz0Dq1NaXl8lPmKCAJ%2b4saJKLJqvXlpEJx%2bsxE8yBSZs9se775PGc4d%2fwQ2NONnSH4RQ0Izqp1cIxdb7A41WZk8Eg5idu2wTEGZ5cdZXCAwaUfAQY%2f18dg63GOXz8vntIfu%2fe4XHxZ%2fJG2VznWIU7WmcgcBkpM2bbMLciR0AWaSaibXQnguwIAv3Ac4%2bpmmdzNPm76vsS2OBdownakLV2DbdiG7V0JbMO2zPbi4WG2fkjJ8JIvs7v0f2XAxSMeTQAfRrXDeAAHcAAvlwA4gIuAv%2f6y%2bCNZecnDYvuRst7iSZImeo8H6F2qj9415eiN3uhtcTeK0dSjuhvFttXsRskuY9U0q6Zh9WKziWqWdfHw37HJWumhcuZP3L2RMDnWyx%2fYfWT3jl2PRpaxa%2bGRuzJ21Y31xZOATZD1%2ffoThVAWZTuiLENZlK18nJK%2fQtwgYqRrOFR2iNjW1al91aQFQlVU7V6AQGBV3PNhxGpUf%2fwFrMIqrMJqf1gV57PMWJ0o81mwCquFIljN7wyr1UfuOqvihgojVuNYSQoEq7BaKILV%2fM6wWn3krrMqbnMwYnVYf2Y7rMIqrMJqf1gV9x%2bYsTphyqpYH1ZhFVbzav1h1epiVn8UM2VVrN%2bBvQK4iqu4evAeLLvrV8f1mYZxFVdxFVd75Kpv19Uxk1bF%2briKqx6u5tX646qYAMjI1UnMrFWxPq7iqoerebX%2buGp1p1UwqI8r4Cqu4iqu9shVq1utgoF2HDiu4mqxCFfzO%2bNq9ZG77qrVvVb62YG2XeXswOwyzg7EVVxtmatWN1sFQahkHWO8iqvFIlzN74yr1UfujKtXvywXi0%2fyiYHiBNbE5FRWWddRYFfXIPQdSrd7ht0BJmcFWie2prRcfsrcBKTufVGDHAZZtb6cUChOm5loHkTKrJltz0Oyp2eXtSvZzIFjZgh%2bUQOCs2odHFvXGyxOsRkZPFJO4LZtcIzB2WVHGRxgcOlHgMHP9THYenzjp%2fld8pjMNzl0vUc91iFO0pnIHAZKLNm2zC3IjdAFmsnFmF0J4LsCAL9wHOPqfXKffJmmeH%2ba3q6VRLriTKAJ3pG2cA28wRu8dyXgDd4i3te3t0%2fL6TrZh7d4uKMJ3sNIyYIO3uAN3rsS8AZvEe%2bbp%2bUy2T%2fwFk%2bQNLF7PMDuUn3srinHbuzGbnVVX7JcPU1Xsy%2bJQcJ1o6V9WsJ14AZu4N6VADdw29o%2baLRmRN0%2baNtqtg9ml7HNhW0usHqxZSBvv7uWR8K%2bdKxwODA5ps2vP54o83Xid24sTBqM3vi6d9iKrxf3tTXDVl%2fabmLGajhU9pvYZtWp3dmo6raqjFrbr2p7NpD40g4SM1aj%2bkM0YBVWYRVW%2b8OqFGQ1ZHWiBFlhFVYLRbCa3xlWq4%2fcdValjRlmrMaxkloIVmG1UASr%2bZ1htfrIXWdV2jJhxuqw%2fuR3WIVVWIXV%2frAq7WYwZHXClFWxPqzCKqzm1frDqrTXwIzVUcyUVbE%2brMIqrObVesNqfdpKY1bH9emKYdXdfQG4iqu4erCrvl1Xx8xZFevjKq56uJpX64%2brUjYhM1cnMZNWxfq4iqserubV%2buOq1Y1WwaA%2broCruIqruNojV63utAoG2qniuIqrxSJcze%2bMq9VH7rqrVrda6edZ2XbVqfOsXF0OwHFWsAqrtrL7hvUEmmf3HfqWUW2S3XczGG8Fqo6f58qQtaGtR5%2fAiq2FR%2b64rWIkwMhWJWuvdVubZO09ra1dOCs74qzs7ZWtPHSQs7KR%2btvfa8EFI6q14IJ1q5sEF1ozDnY2aEt0gegCrtpztT5jwDGuhvH5XR3D6svasAqrsGorlfnrm9e%2f%2fPrT33769T%2flXATiEtnQJCuXTGxU%2f3nGxAab4fUlJ8Zubg6IM5xhYswkymAdWqIMz%2fWIMjjP9iVSKf724bWstTjlZqK1OuVm2%2bsmU25wDddwDdcucf3h5t17BWxxHs8IbG0ezzbYTebxABuwARuwHQL70GCzkdNqsNk21E6tECba7DirRJvbz%2bpFos2vkvvZl2Tp3Tyt0p9d%2bi%2fvPv5XcrtO%2f25lEH2O7Eafh5azjDeKPoeMjns0Os761NWbZJ4sp%2febj9n%2b2XHuGUW3n%2fvWjKLF6LSJ5mp02rbnTaLTreG8tYuWm20IOd1IGoJf1IDgrFoHR9wHbhwxMlgLONs2uEnAGYP3GRxgcOlHgMHP9THYetTjzSa%2b4d0u5p9md8n8NpFDHWKE2QTmMKjNx3YamP144tBUYGtltj46vmi4A7%2fzO%2bN39ZG7Esa4%2bvB58af3Z%2bI9JMnaWzQIWIvZhU0Uj5QD2lAcxVE8L0FxFJcVf3rcfOvpOHw39%2fhltko%2fXGZczGZswvgwqh3bwziMw3i5BMZhXGT8r%2blH%2fT5dJyvvz8VyOdOG4WLaZBO%2fxwP8LtXH75py%2fMZv%2fNb8vsmj4N5s7t1l6wG%2fyoiLSZqNFv8N5eRMIA7iIJ6XgDiIi4j%2fsJjdJ8t%2ffbxPB%2bLeejpL%2b1xyJxvuiymhTRD3%2ffrUUiiO4iheLkFxFLe1ydFobaC6ydG21WxyzC5jkyObHGG1XUuufXHfS%2f2xonvGwOFQ2fgy7nPaPlfTS5ECBVZh9WBWxa0sRqxGgbLYDlZhtVAEq%2fmdYbX6yF1nVYwCmLE6UaIAsAqrhSJYze8Mq9VH7jqr4s4QI1bjuHaJG6zCKqzCan9YFXdqGLE6DJRVYrAKq4UiWM3vDKvVR%2b46q%2bIGCjNWJ0xZFevDKqzCal6tP6yKWxqMWB3FTFkV63dghRWu4iquHrxyVdxlYOTqOGDOqlgfV3HVw9W8Wn9c9e26OmbSqlgfV3HVw9W8Wn9cFfMaGbk6iZm1KtbHVVz1cDWv1h9Xre60Cgb1cQVcxVVcxdUeuWp1q1Uw0M41x1VcLRbhan5nXK0%2bctddtbrXSj9xxbarnLiSXcaJK7iKqy1z1epmqyAIlWxqjFdxtViEq%2fmdcbX6yJ1x9eq3efqTWa2n6WfOf%2ffWnxPv5lvyHPmwV3FWa2hyYLdI7mhgmdwg9B1KLXyGLQMmx7xad7emtFx%2bymNeSVP8ogbHwWbV%2bnIcrDiXZqJ5EMlTadY9D8kUn13WrnO7DxxIQ%2fCLGhCcVevggLveYHHezcjgkZw8wbrBMQZnlx1lcIDBpR8BBj%2fXx2DrQY9fpmnT%2b7ycrpLnXMFyuEOcvDPBOQzkGLN1nMlss7usXSPki4Y8MDy%2fM4ZXH7kroYyrD58Xf668%2b%2fRLS%2bZpY5X1FqcITfSOlBVt6I3e6J2XoDd621olZxQF0VbJWbeaVXLZZazmYDUHrF4ssPH2u2uTHL0j2zl6R5sddZ0aCx8ErONjYTZ5wKwrzLZm9CpnfzTSVcv%2baF1Xp9Yic5QuqqJq9wavAqvi0ggjVrXsj7AKq8UiWM3vDKvVR%2b46q2Ks1YxVJfsjrMJqsQhW8zvDavWRu86quNrAiFUt%2byOswmqxCFbzO8Nq9ZG7zqqY%2fdGIVS37I6zCarEIVvM7w2r1kbvOqpj90YxVJfsjrMJqsQhW8zvDavWRu86qmP3RiFUt%2b2O%2fWXV2HSuu4iqu2sv%2baOSqlv0RV3G1VISr%2bZ1xtfrIXXdVzP5o5qqS%2fRFXcbVUhKv5nXG1%2bshdd1U8J9fIVS37I67iaqkIV%2fM742r1kbvuqtWdVmr2R1zF1VIRruZ3xtXqI3fdVatbrdTsj7iKq6UiXM3vjKvVR%2b66q1b3WunnWtl2lXOtsss41wpXcbVlrlrdbKVmf2S8iqulIlzN74yr1UfujKtXPy5un1beYp4nfVwZZH0c2836uMkWQ9bHlh0cSNbH9ivPYdvtV741xxWKc2gmmqtZH217TtbHb5e1KyvCgQNoCH5RA4Kzah0caNcbLM63GRmsZX20bTBZH79dRtZHDC49bQxuq8FXuxiH92m2XK0N8j2asKzme7TN8sWzJHTDZTKGZVei964AvS8cxLj6dXr%2fx8p7WCwTb%2fpx8bT21p%2bTB4OsjyaGq1kfMRzDMXxXguEYLhp%2bfXe3TFabpOvzJLlTphrF4x5N9B5GtQN69EZv9C6XoDd621rbbBTDVtc227aatc3ZZazBYw0erLqWs7cew2Ny9sZdGwuTs7f6gTALs5dntjWjVzlnr5Guas5e27o6tYOEA9BRFVW7N3gVWBUXthmxqubshVVYLRTBan5nWK0%2bctdZFWOtZqxqOXthFVYLRbCa3xlWq4%2fcdVbFtWJGrKo5e2EVVgtFsJrfGVarj9x1VsVFXEasqjl7YRVWC0Wwmt8ZVquP3HVWxZy9ZqxqOXthFVYLRbCa3xlWq4%2fcdVbFnL1GrKo5e3vNqrPrWHEVV3HVXs5eI1fVnL24iqvFIlzN74yr1Ufuuqtizl4zV7WcvbiKq8UiXM3vjKvVR%2b66q%2bIp50auqjl7cRVXi0W4mt8ZV6uP3HVXre600nP24iquFotwNb8zrlYfueuuWt1qpefsxVVcLRbhan5nXK0%2bctddtbrXSj%2fXyrarnGuVXca5VriKqy1z1epmKz1nL%2bNVXC0W4Wp%2bZ1ytPnLHXZXCq1F93vIj0jmO6g92PWk6x02UoxWqckhgP2w9%2bohrbC08csdtlUKsZrZqaRpt29okTeMpbe1GMoKIZATbK0lGsCtA6nZKLUZtzahWo7a2rW4StW3NOJjoguOuEl3AVRuu%2brZdHQ%2bC87s6gtWXtWEVVmHVUpKXN%2b%2bvf%2fnLTzfXP8upXqSdB1E9iLqxtccZfAPW8rRYEPoXnRcLNv9p07EuJjEG68wSY3iuR4zBebQvka72tw%2bvZa3FCTcTrbUJN%2bteN5lwg2u4hmu4donrDzfv3itgi7N4RmArs3jWwW4yiwfYgA3YgO0Q2IeGmo2c1kPNbLwg1lwocotVYs3tZ%2fUiseZ%2fT7560%2fmd9%2bHpcfMM0gZrEHQO7Qadg0sEnUMGxT0aFGdd6epNMk%2bW0%2fvNx2z%2f7LjyDJ7br3xrBs9iUNpEczUobdvzJkHp1nDe2pXKzXaBnG4ADcEvakBwVq2DA%2b0Dd4sYGazFmW0b3CTOjMH7DA4wuPQjwODn%2bhhsPdhxvfbuk2n6lfneY7L0PqbN%2ftNsLQc8xPCyCc9hIB8%2fYZ1nf3OehTPzgK312foY%2baJBDxTP74zi1UfuSjDj6lukeuU9zdOf0Go9TT9ci1pLhwgZIR4pZ16COIiDeF4C4iAuIv4fT9P5erb%2bKrMtZYQ3YnsY1Q7lYRu2YbtcAtuwLbL9err66q0XhaG3DLiUe94I8PEAwEv1AbymHMABHMA1wP86m88e0p68Tv8g0y3ltzdb6DeU09pBN3RDd14C3dAt0v1uOUu52H6x3j9PHx7%2fzVul36SMuF%2b7Is9Ucd%2bvz8oH4zAO4%2bUSGIdxWxsZjRYCqhsZbVvNRsbsMjYyspERVtu1vtoXN7lEJmPgcKjscoksn%2fHsVAapM2xaJOEprMJqO1gV960YsRrVJ%2fqDVViFVVjtD6tiFMCM1YkSBYBVWC0UwWp%2bZ1itPnLXWRV3gBixGse1K9tgFVZhFVb7w6q4Q8OI1WGgLBODVVgtFMFqfmdYrT5y11kV902YsTphyqpYH1ZhFVbzav1hVdzTYMTqKGbKqli%2fAyuscBVXcfXglaviLgMjV8cBc1bF%2briKqx6u5tX646pv19Uxk1bF%2briKqx6u5tX646qYxMjI1UnMrFWxPq7iqoerebX%2buGp1p1UwqI8r4Cqu4iqu9shVq1utgoF2fjmu4mqxCFfzO%2bNq9ZG77qrVvVb6iSu2XeXElewyTlzBVVxtmatWN1sFQagkTWO8iqvFIlzN74yr1UfujKtX17fbM15vpo%2fbj5RPeBWnsmKTY7plZ4cju84Goe9Q8uAz7BMwOdvVOrY1peXyU57tSiLiFzU4Azar1pczYMUJNBPNg0iZP7PteUgu%2bOyydh3WfeDoGYJf1IDgrFoHR9n1BouTbUYGj5SMCbYNjjE4u%2bwogwMMLv0IMPi5PgbbT2kzT7xfkqX3e9oCP89u5UiHOFln4nIYKDFl2y6TyWZ3WbsGxxeNdsB3fmf4rj5yV6IYVx%2fSZ60kkRQnAk3MjrR1a5iN2Zi9K8FszBbNvrlPpkvZbPFIRxOzh5GSsx2zMRuzdyWYjdmi2X9ZLP7w1gtvmUzvZLrFYyNN6B4PoLtUH7pryqEbuqFbo%2fuXxSr9sC9KlnbxWEqjNXxD5TQK2IZt2N6VwDZsi2y%2fT%2b6TL9O5Etz2xWMvTdz2%2ffrjM4AbuIG7XALcwG1rq7fRqj51q7dtq9nqnV3GlkS2JMJquxZL%2b%2bKOlaHJGDgcKltWxpZddWqrN5mKYBVWe8OquAnFiNWo%2fkQOWIVVWIXV%2frAqRgHMWJ0oUQBYhdVCEazmd4bV6iN3nVVxm4cRq3Gs5CmCVVgtFMFqfmdYrT5y11kVd2IYsTqsP0YeVmEVVmG1P6yKuyTMWJ0wZVWsD6uwCqt5tf6wKu5iMGJ1FDNlVazfgRVWuIqruHrwylVxl4GRq%2bP65Me4iqu4iqs9ctW36%2bqYSatifVzFVQ9X82r9cVXMSGTk6iRm1qpYH1dx1cPVvFp%2fXLW60yoY1McVcBVXcRVXe%2bSq1a1WwUA7pBxXcbVYhKv5nXG1%2bshdd9XqXiv9xBXbrnLiSnYZJ67gKq62zFWrm62CIFQSoTFexdViEa7md8bV6iN3xtWrzVe18qbzO%2b%2fX6ce0F8hHvIpzWfUw7jmZW4R2Mqi32xjaIPQdSgV8ho0CJoe7Wte2prRcfsrDXUkr%2fKIGh8Bm1fpyCKw4g2aieRDJE2jWPQ%2fJ7J5d1q7Tug8cPkPwixoQnFXr4DC73mBxts3I4JGcMsG6wTEGZ5cdZXCAwaUfAQY%2f18dg%2b%2fnZZw%2bz%2b%2bnSW236ihznEOfqTFQOAzmkbF1lEtnsLmvX0PiisQ7wzu8M3tVH7koM42rTy56Wn57uvY9P9%2ffJWolTi3OCJn5HyhI2%2fMZv%2fM5L8Bu%2f5cS%2fy8WnZLVKP27zoinRLR7yaEL3MJJztkM3dEN3XgLd0C2HTZL5avbxPvEe06%2fS%2b7hMpn8oo2%2fxQEkTwscDCC%2fVh%2fCacgiHcAjXCH%2bTNrzPmy7vrfcs8hMPrjRa5DeUz6uAb%2fiG77wEvuHb1p5Co9Uj2p5C61azpzC7jL0v7H2B1XYtypOzuI9tZ3GfbAzv7Z5CUmLAKqz2hlVxsbMRq1oWd1iF1WIRrOZ3htXqI3edVTEKYMaqksUdVmG1WASr%2bZ1htfrIXWdVXERsxKqWxR1WYbVYBKv5nWG1%2bshdZ1Vc4GvEqpbFHVZhtVgEq%2fmdYbX6yF1nVVx0a8aqksUdVmG1WASr%2bZ1htfrIXWdVXAxrxKqWxb3frDq7wgpXcRVX7WVxN3JVy%2bKOq7haKsLV%2fM64Wn3krrsqZnE3c1XJ4o6ruFoqwtX8zrhafeSuuypmvjByVcvijqu4WirC1fzOuFp95K67anWnlZrFHVdxtVSEq%2fmdcbX6yF131epWKzWLO67iaqkIV%2fM742r1kbvuqtW9VvqJK7Zd5cSV7DJOXMFVXG2Zq1Y3W6lZ3Bmv4mqpCFfzO%2bNq9ZE74%2bqm190vnrSsOOIc1sRu9vbIMrBkb88uO%2bpQV7K3t992Dn9tv%2b2tOfxVnDkz0VzN3m7bc7K3f7usXad0HzhshuAXNSA4q9bB4XW9weIsm5HBWvZ22waTvf3bZUcZTPb28o8Ag5%2frY7D9NGRPj5vv3fuYtvdPMy3UIU7TmcCsJnC3DTM5bHaXtWt0fNFwB37nd8bv6iN3JYyxSQD8ZXaXeMnmv%2be3iUH%2bdhO%2b1fzt8A3f8L0rgW%2f4lkffs4fZ%2fXTprTYdwCCBu4ndagJ37MZu7N6VYDd2y0PvxWr7YV76f5sc7gbJ2034VpO3wzd8w%2feuBL7hW%2bT7fTK922RtN0jabrS2T0vaDtuwDdu7EtiGbZHt%2f3iaztez9VeZbV88B9PEbd%2bvP08DuIEbuMslwA3ctvZ%2bG632U%2fd%2b27aavd%2fZZexRZI8irLZrEbUv7WSJByZj4HCobGXZBDZ6u%2feb1EWwCqu9YVXanGLGalR%2fRAeswiqswmp%2fWJWiAIasTpQoAKzCaqEIVvM7w2r1kbvOqrTlw4zVOFYSF8EqrBaKYDW%2fM6xWH7nrrEq7McxYHdafKw%2brsAqrsNofVqVdEoasTpiyKtaHVViF1bxaf1iVdjGYsTqKmbIq1u%2fACitcxVVcPXjlqrTLwMzVcX02ZFzFVVzF1R656tt1dcykVbE%2bruKqh6t5tf64KmUqMnN1EjNrVayPq7jq4WperT%2buWt1pFQzq4wq4iqu4iqs9ctXqVqtgoB1Yjqu4WizC1fzOuFp95K67anWvlX7iim1XO</t>
  </si>
  <si>
    <t xml:space="preserve"> XElu4wTV3AVV1vmqtXNVkEQKvnRGK%2fiarEIV%2fM742r1kTvj6i7lqvf%2bKe0C8vmu4kSWb3Ist6zsOLSrbBD6DuUHPsMuAZOTXa1TW1NaLj%2flya7kGn5RgxNgs2p9OQFWnD4z0TyIlNkz256HpHvPLmvXUd0Hjp0h%2bEUNCM6qdXCMXW%2bwONVmZPBIyZdg2%2bAYg7PLjjI4wODSjwCDn%2btjsP2kv%2bvF7R%2fe72n7%2bzy7XWW5f%2b%2fkeIc4YWeicxgocWXbOpPNZndZu4bIF415gHh%2bZxCvPnJXYhlXvywXn5LVKv24zYBFolucEzShO9KWsEE3dEP3rgS6oVuk%2by%2fpz9x7n6wW90%2bbz5T1Fs95NNF7GClp29EbvdF7V4Le6C0HT2YPs%2fvp0tt2ANlu8TBJE7vHA%2bwu1cfumnLsxm7strghxWj2Ud2QYttqNqRkl7FwmoXTsHqxCcW3313LI2Hx%2fN%2fAZLn0UD72xx8MOjYUPsxXx4fCbKduOHhF2Ysre4nAg4qsL54GbKKs79efKgSzMNsVZhnMwmzl45QkFuIuESNew6G8TcQ%2br07triY5EKzCavdiBIKr4s4PI1ej%2bkMwcBVXcRVXe%2bSqOKdl5upEntPCVVwtFeFqfmdcrT5y110VN1QYuRrHcnIgXMXVUhGu5nfG1eojd91VcauDkavD%2bsPbcRVXcRVXe%2bSquA3BzNUJ81al%2briKq7iaV%2buPq1YXtfqjmHmrUv0ObBoAVmAF1oM3Y9ldxzquzzoMrMAKrMDaJ1h9u7COmbkq1QdWYPWANa%2fWH1jFdEBGsE5ipq5K9YEVWD1gzav1B1are66CQX1oAViBFViBtU%2bwWt10FQyUY8GBFVjLRcCa3xlYq4%2fcdVit7rpSTxK0DytHCWaXcZQgsAJry2C1uu0qCEI5BxkjVmAtFwFrfmdgrT5yx2EVQ6z1BponP%2fcHQT3VJ81%2bvol0tIJVzgzsB65H5xUA18IjdxxXMcxqhKuS1dw%2brk3Smp8Q146kgIlIAbO9spWnaJMCBqq%2f%2fb0WuTWyWo%2fc2sa6SeS2NSNhAgyOw0qAAVhtwBrZhzUanh%2fWEa6%2brI2ruIqrlvK%2bvHr94ac3b%2bXUL%2bL%2bg9gkv5bCqzAWNuY1CP2LzozdvI5eDdt0wItJjME6ssQYnusRY3Ce7Etk6vrtw2uZa3HKzYRrfcrNNthNptzwGq%2fxGq9d8vrDzbv3itjiPJ6R2Oo8nm2xm8zjITZiIzZiOyT2obFmI6j1WLNtqdl%2bkV1GsJlgM65eLNh8s%2fiSLL3r5dog3lw%2f%2b2Yebx5dIt4cMhru0Wg460JXb5J5spzebz5m%2b2fHdWfU3H7dWzNqFuPRJpzr8WjboDeJR7fG89auUm62BeR0I2cMflEDg7NqHRxhH7hVxAhhNcRsG%2bEmIWYQ3odwAMKlHwEIP9cHYethjl%2bWi0%2fJapV%2b3KaxS5EOMZ5sonIYaIdO2FbZjycOzfy1lmXrY%2bOLRjvAO78zeFcfuStRjKvr9TrlIv007%2ffl9OPHtL3KgovnBpkIHqkHXSI4giP4rgTBEVwU%2fH1yn3yZztfeeuHdPq3SH9%2bOjjrDxdTwJoYPo9pBPYZjOIZXSjAcw%2bU10%2bu05Xk%2fz%2baJLLeYfN5E7vEAucv1kbumHLmRG7k1uX%2bdre8Tbzq%2f85bJp2SZzG8VwsU890aL%2fYZabjsIh3AI35VAOITb2v5itIhE3%2f5iG2u2v2SXsf2F7S%2b42q7Feb64RHpkkuE5HGprpCeWDwd1KvvIGfa8kC4PV3G1Ha6Kq56NXI3qs0ThKq7iKq72yFUxEGDm6kQLBOAqrhaKcDW%2fM65WH7nrroqriY1cjePa9RG4iqu4iqs9clVc4Wvk6jDQVhngKq4WinA1vzOuVh%2b5666K62%2fNXJ0wb1Wqj6u4iqt5tf64Ki6KNXJ1FDNvVarfgYVWwAqswHrwCtbaAaYxrOOAiatSfWAFVg9Y82r9gdW3C%2buYmatSfWAFVg9Y82r9gVVMhmEE6yRm6qpUH1iB1QPWvFp%2fYLW65yoY1IcWgBVYgRVY%2bwSr1U1XwUA9ExdYgbVYBKz5nYG1%2bshdh9Xqrqs9x6%2fYhpXjV7LLOH4FWIG1ZbBa3XYVBKGWh4cRK7AWi4A1vzOwVh%2b5M7Bebb467%2bfp18WTSWL3sd3E7v6mV5PYvWXnvJLY%2ff9n796XVEXahcHfSk3Ejtl%2fEPvjfJp5Z0XgCUURFRX1nwnkoBxEBET0dr47mSsbqqrLrnIJqxdN9ypXPR377d1VmZhlqj%2bTzHzy%2bfy%2bw3mwn9%2f3T3MebOEKWhXOSxO71w46JHb%2f47LPdXL3T46dweDvaoDBr9V%2bwzH2fYQLV9sqIVyW2L12hCGx%2bx%2bX%2fS2EIbH7x5cAEP6zPiD8D0x0hFb0FOfPrEJa9yoml6Z1r91kyGnzdtnnGhn%2f0rkOoPvaMtB92%2bWPMofxOkXdiCzdiyvkc69Cd2k%2bd6Ab6Aa6ryVAN9BdSHfX0vNXJn76P%2fVd%2bH8%2f2ft9TkcJ4oXHPVZBvDShOyAOiAPi1xJAHBAvRHyibzaW%2bWSZmyoZ3avQXZrRHegGuoHuawnQDXQX0v36bs3fpk%2fGPkhzOfIHrpDSvdI2v7KU7mA4GA6GX0vAcDC8rpjCSttHSmMKa8caYgpfL4PQFwh9AVc%2f17a84pTufO0p3XGyZlgfKqYQUmOAq%2bDql3G1cL9zJVdLU7qDq%2bDq%2byJw9doyuHrb5Y%2fuauFEQDVXy1K6g6vg6vsicPXaMrh62%2bWP7mrhhuJKrpamdAdXwdX3ReDqtWVw9bbLH93Vwj2%2blVwtTekOroKr74vA1WvL4Optlz%2b6q4UbcKu5WpbSHVwFV98XgavXlsHV2y5%2fdFcLN8VWcrU0pfvXdvVhN1oBrAArwFpfSvdKsJamdAdYAdYPRQDrtWWA9bbLHx3WwpTu1WAtS%2bkOsAKsH4oA1mvLAOttlz86rIVpMCrBWprSHWAFWD8UAazXlgHW2y5%2fdFhrjbkqT%2bkOsAKsH4oA1mvLAOttlz86rLUGXZWndAdYAdYPRQDrtWWA9bbLHx3WWqOufnD8St2wwvErr5fB8SsAK8D6yWCtNeyqPKU7jFgB1g9FAOu1ZYD1tssfBtZvSrK1oqe%2fldj9%2bdSqWhO70%2fcfEBK7v1WGxO5v1SGx%2bx8lcCrsgyj%2faU6FLVpHq8R5eWL3ukGHxO5%2fXPa5zu%2f%2byRE0GPxdDTD4tdpvONK%2bj3DRmls1hEsTu9eNMCR2%2f%2bOyv4UwJHb%2f%2bBIAwn%2fWB4T%2fkfTA8VPw8qa1zJ9P7l7J5fLk7nW7DNlt3i77XKPjXzrfAXxfWwa%2bb7v8UeYxvjX34fllKeopzlu1drkdP5%2fkvRLh5UnegXAgHAh%2fKwHCgfASwnc7KzKeP8x%2fwfCi8x8rGV6e4x0MB8PB8LcSMBwMLzV8HzzZ%2bWfgKbZK%2bC46ZrIS3%2bV53oFv4Bv4fisBvoHvQr47L27nz%2bvnk7tX2%2bpXmtwd4Aa4Ae63EoAb4C4Zd%2bdYBEn8sl27GG%2b86LDMSnrj%2bP0TN4Bv4Bv4vikBvoHvmoLDq%2b0ALA8OrxtrCA5%2fvQxiGCGGEVz9XDur8cL4lvuB3D8YBZNMWYALcz%2fg%2fGsEh0OOI3AVXP0yrhaGrFRylbp%2fiAe4Cq6Cq%2bDqF3K1cCKgmqt82UQAuAquvisCV68tg6u3Xf7orhbGgVRylabLMhyBq%2bDquyJw9doyuHrb5Y%2fuamFsRiVXmfvHz4Or4Cq4Cq5%2bIVcLgyaqucrDutWH%2buAquAquXqt9HVcLYxoqucrSsG71of5vsNEKYAVYAdaf3sFaGG5QCVbufuZkgBVgBVgB1q8EK14vrBysXH2oD7ACrE8A67Xa14G1MJNRJVh5GpauPtQHWAHWJ4D1Wu3rwFprzBWB3Z9aAFgBVoAVYP1KsNYadEVgpaeZA6wA6%2fsigPXaMsB62%2bWPDmutUVc%2fOH6lbljh%2bJXXy%2bD4FYAVYP1ksNYadkUQZFkKNRixAqzviwDWa8sA622XPwys37Stk1hPaqgbJae9Fq5lEVWO6i5BlqsZWYLEHyiB8L8QLFDlnNfapb1T%2brH8nzznFZIRf1cDzoN9rfZVzoMtXEGrwjlBlS2g1Q06CQnhXy%2f7XCd3%2f%2bTYGQz%2brgYY%2fFrtNxxj30e4cLWtEsJsWf6EuhGmAeHXy%2f4WwgQg%2fOElAIT%2frA8I1z7RgaNkZD69TnfE5dMdhet1VWgmibJZ5bpphtQ2b5d9rgHyL53yAMGvLYPgt13%2bKFMZ32Q92jjBD5JKFq4IVqGbKt3CBnQD3UD3WwnQDXQX0j3SI32Tv%2fm2LyPv%2fO1aDHjhiY9VAGeosnTuADgADoC%2flQDgAHgh4OIz3o4R%2f9jvwpMlq%2fjNYeD3x%2frg951y8Bv8Br9rjEuptARZHpdSN9YQl%2fJ6GWyfhu3T4OovW1UcokLxWBgvPLWSrHIGEH7%2f6ItXYAmM%2b71Gwz8n7IOPhiGwGpx9FGc%2fzfi1OPt6JV5Ls6%2fXzutDhf9BFgtgFVj9%2fYavBa4Wbk2u5Gpp9nVwFVx9XwSuXlsGV2%2b7%2fNFdLZxvreZqWfZ1cBVcfV8Erl5bBldvu%2fzRXS3c9FvJ1dLs6%2bAquPq%2bCFy9tgyu3nb5o7tauBe3kqul2dfBVXD1fRG4em0ZXL3t8kd3tXCPbDVXy7Kvg6vg6vsicPXaMrh62%2bWP7mph9vVKrpZmX%2f%2farj7sflaAFWAFWOvLvl4J1tLs6wArwPqhCGC9tgyw3nb5o8NamH29Gqxl2dcBVoD1QxHAem0ZYL3t8keHtTBjRSVYS7OvA6wA64cigPXaMsB62%2bWPDmutMVfl2dcBVoD1QxHAem0ZYL3t8keHtdagq%2fLs6wArwPqhCGC9tgyw3nb5o8Naa9RV%2bSlXtcMKp1y9XganXAGsAOsng7XWsKvy7OswYgVYPxQBrNeWAdbbLn8YWL81j3H%2bmlnRUyPS88ctO1i7cEWLqjcHO%2fGcrwxysH%2byYwQhB%2fvnVx4O3%2f78yn%2bawwsL19GqcF6ag7120CEH%2bx%2bXfa40CT85ggaDv6sBBr9W%2bw1H2vcRLlxzq4RwWQ722hGGHOx%2fXPa3EIYc7B9fAkD4z%2fqAcP3THfsgsIwkfkr2T8bb1EeFPOxVeC7Nw147z786e8Jv4jPkEnu9EhR%2fKwDFf%2fF0Ro74bu0E%2bVBn%2fcM568IVwiqAl2ZjB8ABcAD8WgKAA%2bB1bZOrNBdSvk2ubqxhm9zrZbCbA3ZzgKufMxlk4aGPdN2J0QnqNxsLQyrI7x4QlAVlf72yv2L6oRTZwhMgqyDLM2WnPgCygCwgC8h%2bPWSL05pXUfYHac2BWWAWmAVmf0dmC44xL9waXInX8rTmdfP6UHF1kB4CWAVWf7%2bJ2AJXC3f7VnK1PK05uAquvisCV68tg6u3Xf7orhbuHKjmamlac3AVXH1XBK5eWwZXb7v80V0t3D1bydXytObgKrj6rghcvbYMrt52%2baO7WpjWvJKr5WnNwVVw9V0RuHptGVy97fJHd7XWHa4%2fSGsOroKr74rA1WvL4Optlz%2b6q7Vuav1BWvMv7erDRmYBrAArwFpfWvNKsJanNQdYAdb3RQDrtWWA9bbLHx3WwrTm1WAtTWsOsAKs74sA1mvLAOttlz86rIVJICrBWp7WHGAFWN8XAazXlgHW2y5%2fdFhrjbn6QVpzgBVgfV8EsF5bBlhvu%2fzRYa016OoHac0BVoD1fRHAem0ZYL3t8keHtdaoqx%2bc11o3rHBe6%2btlcF4rwAqwfjJYaw27%2bkFacxixAqzviwDWa8sA622XPwys37qW%2fpwYJq6QzZypOZt5wQNCNvO3ypDN%2fK06ZDP%2fowSyxzwI7p%2fmzMLC5bMqnJdnM68bdMhm%2fsdlnyvP108OnMHg72qAwa%2fVfsMB9n2EC5faKiFcms28boQhm%2fkfl0E2c0D4Q28Dwp8V4eds5nH%2bh%2bUaVEhhXsXk8hTmdZv8qzMl%2fCYoQwbc1yuB7rcCoPsXz2F8m273x%2fxVfwqjfbr3qqUwrwJ4eQpzABwAB8DfSgBwALx4gXG%2f9%2bKnZP8UWbpZjHfhSY9V8Gaospy7gDfgDXi%2flQDegHdd%2b5krzV6X72euG2vYz%2fx6GWy7g2134Oovm5Culhr9%2fhbkv5Manbu%2fU%2fphx8KQs%2fe7BwRlQdlfr%2bwDpUavouwPUqMDs8AsMAvM%2fo7MFhyFXrjPuBKv5anR6%2bb1oWLzIMUEsAqs%2fn5zBAWuFm4druRqeWp0cBVcfVcErl5bBldvu%2fzRXS1c1KrmamlqdHAVXH1XBK5eWwZXb7v80V0t3JVbydXy1OjgKrj6rghcvbYMrt52%2baO7WrhhtpKr5anRwVVw9V0RuHptGVy97fJHd7UwNXo1V0tTo4Or4Oq7InD12jK4etvlj%2b5qrZtaf5Aa%2fUu7%2brBBAwArwAqw1pcavRKs5anRAVaA9X0RwHptGWC97fJHh7UwNXo1WEtTowOsAOv7IoD12jLAetvljw5rYUaJSrCWp0YHWAHW90UA67VlgPW2yx8d1lpjrn6QGh1gBVjfFwGs15YB1tsuf3RYaw26%2bkFqdIAVYH1fBLBeWwZYb7v80WGtNerqB0cJ1g0rHCX4ehkcJQiwAqyfDNZaw65%2bkBodRqwA6%2fsigPXaMsB62%2bUPDmvhFCtXd%2fpcEquZ1b%2bSPvd5puNTsApnBn4NXP92YgHA9V2XPziuhdOslXAtS4tbO65%2fJS3uP4jrb5IDhoIcMC9XQg6YtwKg%2bnNSXTxzW8nq0pnb2rH%2bKzO3n2YkDBMMDw4rTDAArHXAytcPK3H%2fMf9RWFlw9fva4Cq4Cq7WlPelMVN7w7aqPjUFtV2cAaYoDIHFqqTZKlGWrDmHIUHiv3KBrJn%2f87nOeaky1VC7tTDV8Gc9mGp4eLl%2fRcKuWRnXRStvlbguX3mrG%2by%2fsvIGXoPX4DV4%2fUheq01lUiJ20XJeNbFLl%2fPqFvuvLOeB2CA2iA1iP5DYPznlXA3q8innuqWGKIzXy2DOGeacwdVfNuf8%2bv4aRftwH7886hNeYeYZr3nmma5548RfmnkmYVz8hcbFrx%2bmb6IVWJHuPz%2fMy88P7jyMnz%2b%2f859m%2fFw4M12F8%2fKZ6bpB%2fysz05%2fG80%2b7bfmvxYT8c2NoMPi7GmDwa7XfcKz9c7Ej1RAunWyuG%2bG%2fMtkMCP8IYQIQ%2fvASAMJ%2f1geEa5%2fwaPqWHhVPcRROKVfhmCRKjp%2bonWOc5h9o8e%2fTelz7oPiXTnOA2teWQe3bLn%2bU6Ytv%2baOlTmDk79NiuYtODqokN1V21CXIDXKD3NcSkBvkLpR78vJ3Pt9XFrldlBC%2bktsMdXcAD26D2%2bD2TQm4DW4Xb5He7k%2fxU%2fryJvv%2f%2fnex3kVp5yvpzWGg98f6oPedctAb9Aa9SyPJLd%2bxUn39%2fOkvkrsosX21zXxMSTI7kBvkBrmvJSA3yF08032M85fMiv47fvLzp3%2fM%2f9ZiwvG7W%2b6qGo7j9xPxAeKAOCB%2bUwKIA%2bJ1RStW2ulXHq1YN9YQrfh6GUQrQrQiuPq5dlDjhXEsRJVRMMmUBbKwXzln1L8QmAhJTsFVcPVzuFoYmlLJVep%2bbj9wFVwFV8HVL%2bRq4URANVf5sokAcBVcfVcErl5bBldvu%2fzRXS2MAKnkKk3f3dsGroKr4Cq4%2boVcLYzQqOQqQ5RtFQNXwdV3ReDqtWVw9bbLH93VwtiJaq7ysG71oT64Cq6Cq9dqX8fVwsiGSq6yNKxbfaj%2fG2y0AlgBVoD1p3ewFoYbVIKVI2Dh6kN9gBVgfQJYr9W%2bDqx4vbBysHL1oT7ACrA%2bAazXal8H1sKMRZVg5WlYuvpQH2AFWJ8A1mu1rwNrrTFXBHZ%2fagFgBVgBVoD1K8Faa9AVgZWeYw6wAqzviwDWa8sA622XPzqstUZd%2feD4lbphheNXXi%2bD41cAVoD1k8Faa9gVQZBlOdNgxAqwvi8CWK8tA6y3Xf4wsH57fX%2bNon24j18e9YkoPvW1cE2LrHJwdwm2PFUvtgSJP1DC4H8haKDKea%2b1i3un9GP5P3neKyQf%2fq4GnAv7Wu2rnAtbuJJWhXOCKltIqxt0EhLAv172uU7w%2fskxNBj8XQ0w%2bLXabzjWvo9w4apbJYTZsjwKdSNMA8Kvl%2f0thAlA%2bMNLAAj%2fWR8Qrn3CQwhDS%2fdL87kXrtdVIZkkymaV6yYZUtu8Xfa5Bsa%2fdKoD5L62DHLfdvmjTGF8a%2b53oZXkj5eW5CUrXBGsQjdVuoUN6Aa6ge63EqAb6C6kW8zfeNvnj3wx3IUnPVaBm6HKsrkD3AA3wP1WAnAD3IVwt31rl3sRP%2b3tp7UVWLaTxMWGF54qWcVwDgPDP9YHw%2b%2bUg%2bFgOBheZrhs7faRvvZLZk0Kj62stK%2bPKTuqAuAGuAHutxKAG%2bCuK5iw0n6R8mDCurGGYMLXyyDmBWJewNVftgVkiArFY2G88Kjh%2bxj%2b4OA2%2fP55Ra%2fAUvh9tB91NPyTwj74aBhOw%2fiL41dw9pc7%2b2nGr3hh0EklXkmmJOqkdl4fKmYbUg89NqswfP38rH6eMBK8MI6kkqvU%2fbM1wFVwFVwFV7%2bQq4XzrdVc5UvmW8FVcPV9Ebh6bRlcve3yR3e1MFKjkqs0XZJ4CFwFV98XgavXlsHV2y5%2fdFcLAykqucrcPxUeXAVXwVVw9Qu5WhjcUM1VHtatPtQHV8FVcPVa7eu4Whh7UMlVloZ1qw%2f1f4P9rAArwAqw%2fnSgQL37WLn7CY0BVoAVYAVYvxKseL2wcrBy9aE%2bwAqwPgGs12pfB9bC9EKVYOVpWLr6UB9gBVifANZrta8Da60xVwR2f2oBYAVYAVaA9SvBWmvQFYGVnTcOsAKsH4oA1mvLAOttlz86rLVGXZWfclU7rHDK1etlcMoVwAqwfjJYaw27IgiyJLkZjFgB1g9FAOu1ZYD1tssfBtZv2j6KnPzNrwfmU%2f7IhhUFJUkRChe16Cpna5doS9asLUHiD5Te91%2bIGqhykmDt5N4p%2fVj%2bT56rDamCv6sB52%2b%2fVvsq5xcWLqVV4ZygylbS6gadhHTtr5d9rkwJPzmIBoO%2fqwEGv1b7DQfb9xEuXHarhDBbdkJ33QjTgPDrZX8LYQIQ%2fvASAMJ%2f1geE608hlj%2fU5uWPLZ7nKFyxq2IySZTNK9dtMuQQe7vsc42Mf%2blcB9B9bRnovu3yR5nD%2bDaxdD%2f%2fuxyjGO7CFcEqcFOlW9gAboAb4H4rAbgB7kK4RSe1nlcXbce0AqMkd2%2fheY9V%2bGaokqTrwDfwDXxfS4Bv4LuuXc2V5q3LdzXXjTXsan69DDbfweY7cPVzrQcWJ5Vk6k8q%2bazul93VDIfzgqvg6pdxtXCjRSVXy5NKgqvg6rsicPXaMrh62%2bWP7mrhREA1V0uTSoKr4Oq7InD12jK4etvlj%2b5q4V6GSq6WJ5UEV8HVd0Xg6rVlcPW2yx%2fd1cJNBpVcLU8qCa6Cq%2b%2bKwNVry%2bDqbZc%2fuquFSSWruVqaVBJcBVffFYGr15bB1dsuf3RXC5NKVnK1PKnkl3b1YTdaAawAK8BaX1LJSrCWJ5UEWAHW90UA67VlgPW2yx8d1sKkktVgLU0qCbACrO%2bLANZrywDrbZc%2fOqyF5%2b9WgrU8qSTACrC%2bLwJYry0DrLdd%2fuiw1hpz9YOkkgArwPq%2bCGC9tgyw3nb5o8Naa9DVD5JKAqwA6%2fsigPXaMsB62%2bWPDmutUVc%2fOH6lbljh%2bJXXy%2bD4FYAVYP1ksNYadvWDpJIwYgVY3xcBrNeWAdbbLn8YWL9p2%2fPTrEoaSbbmNJIsDmkkP90Rr5BG8vPTDkfBfn7aP81RsIWLZ1U4L08jWTfokEbyj8s%2b16HdPzlsBoO%2fqwEGv1b7DYfX9xEuXGirhHBpGsm6EYY0kn9cBmkkAeEPvQ0If1aEv6lJtA82T%2b30RzltChfqqsBcnkuybpghp83bZZ9rePxLJzzA72vL4Pdtlz%2fKRMa3ph5bT3FyNB2rZKK6cC2wit3l6STBbrAb7H4rAbvB7kK7p1acOLt9kH%2baS%2bwuPOaxit3luSTBbrAb7H4rAbvB7kK7e4FphVb%2bryB5iqzY0iNjW2x44ZGSVQznMDD8Y30w%2fE45GA6Gg%2bFlhgsnPTJLRt6FB1ZW2t7HlB1SAWqD2qD2WwmoDWoXqj15%2bTvzj3Jk6XH%2bmMV%2b44UHY1YBHMfvn67xewr%2bkzEwDy74T8Rug%2bB%2f1vu7gkNczVcU%2fGcDwStt%2fCsPBK8bawgEf70M4hUhXhFc%2fVwbqvHCsBauyiiYZMriWviaYX2oQHDIZwSugqtfxtXCSJVKrlL3D%2bwAV8FVcBVc%2fUKuFk4EVHOVL5sIAFfB1XdF4Oq1ZXD1tssf3dXCIJBKrtJ0WTYjcBVcfVcErl5bBldvu%2fzRXS0M0KjkKnP%2fqHlwFVwFV8HVL%2bRqYdBENVd5WLf6UB9cBVfB1Wu1r%2bNqYVhDJVdZGtatPtT%2fDTZaAawAK8D60ztYC8MNKsHK3c%2bSDLACrAArwPqVYMXrhZWDlasP9QFWgPUJYL1W%2bzqwFiYwqgQrT8PS1Yf6ACvA%2bgSwXqt9HVhrjbkisPtTCwArwAqwAqxfCdZag64IrPQoc4AVYH1fBLBeWwZYb7v80WGtNerqB8ev1A0rHL%2fyehkcvwKwAqyfDNZaw64IgixLnAYjVoD1fRHAem0ZYL3t8geHtXCKla87Wzv9fIrov52t%2fXmm41Ow%2bnWOdv3auP7t47QB13dd%2fuC4Fk6zVsK1LAt77bj%2blSzs%2fxyuv0vmAwoyH7xc%2bSnPzYbMB0D1H78vm7mtZHXpzG3tWP%2bVmdtPMxKGCYYHhxUmGADWGmDl7iP4t2AlqX8fVhZc%2fb42uAqugqs15epqKvKoPe1Ne%2fP2U3GerqIoBO7%2batYP8iyWIEvVvDxGkPivzbLY%2fpm5hn%2fhmJcqMw21UwszDX%2fWg5mGh4f7V%2bRYnKntYq6LFt4qcV2%2b8FY32H9l4Q28Bq%2fBa%2fD6kbxWm8qkROyi1bxqYpeu5tUt9l9ZzQOxQWwQG8R%2bILF%2fdsa5EtTlM851Sw1BGK%2bXwZQzTDmDq79syrlhBZbtJE%2fPbVo7K0jiJ7zC1DNR89Qz8yumnkkYGH%2bhgfHrp%2bmbmH8AIt1%2ffpiXnx8cehhAf37oP80AunBqugrn5VPTdYP%2bV6amP43nn3bb8l%2bLCfnnBtFg8Hc1wODXar%2fhYPvnYkeqIVw621w3wn9lthkQ%2fhHCBCD84SUAhP%2bsDwjXv8nOt%2fSoeIqjcE65CsckUXL8RO0c4zT%2fQKt%2fn9bj2gfFv3SaA9S%2btgxq33b5o0xffMsfLXUCI3%2bfFstddHJQJbmpsqMuQW6QG%2bS%2bloDcIHeh3JOXv%2fP5vrLI7aKE8JXcZqi7A3hwG9wGt29KwG1wu3iP9HZ%2fip%2fSlzfZ%2f%2fe%2fi%2fUuSjtfSW8OA70%2f1ge975SD3qA36F2%2brc93rFRfP3%2f6i%2bQuSmxfbTMfU5LMDuQGuUHuawnIDXIXz3Qf4%2fwls6L%2fjp%2f8%2fOkf87%2b1mHD87pa7qobj%2bP1EfIA4IA6I35QA4oB4XeGKlXb6lYcr1o01hCu%2bXgbhihCuCK5%2brh3UeGEcC1llFEwyZYEsBaeZfo2cUf9CYCIkOQVXwdXP4WphaEolV6n7uf3AVXAVXAVXv5CrhRMB1VzlyyYCwFVw9V0RuHptGVy97fJHd7UwAqSSqzR9d28buAqugqvg6hdytTBCo5KrDFG2VQxcBVffFYGr15bB1dsuf3RXC2MnqrnKw7rVh%2frgKrgKrl6rfR1XCyMbKrnK0rBu9aH%2bb7DRCmAFWAHWn97BWhhuUAlWjoCFqw%2f1AVaA9QlgvVb7OrDi9cLKwcrVh%2foAK8D6BLBeq30dWAszFlWCladh6epDfYAVYH0CWK%2fVvg6stcZcEdj9qQWAFWAFWAHWrwRrrUFXBFZ6jjnACrC%2bLwJYry0DrLdd%2fuiw1hp19YPjV%2bqGFY5feb0Mjl8BWAHWTwZrrWFXBEGW5UyDESvA%2br4IYL22DLDedvnDwPqtYQWW7SRPz21aOytI4iei%2bNjXwkUtqsrJ3SXa8ny92hIk%2fkAZg%2f%2bFqIEqB77WTu6d0o%2fl%2f%2bSBr5B9%2bLsacDDsa7WvcjBs4VJaFc4JqmwlrW7QScgA%2f3rZ5zrC%2bycH0WDwdzXA4Ndqv%2bFg%2bz7ChctulRBmyxIp1I0wDQi%2fXva3ECYA4Q8vASD8Z31AuP68wJZvpXqQFM9yFK7XVRGZJMpmlesWGVLbvF32ucbFv3SmA%2bC%2btgxw33b5o8xgfBPC0NL9%2fG1aDHfhemAVuKnSDWwAN8ANcL%2bVANwAd3Fiyf0utJL88dKShJKFJz1WoZuhyrK5A91AN9D9VgJ0A92FdIv5G2%2f7%2fJEvhrvwKMkqcHMYwP2xPsB9pxzgBrgB7r8yye2fnyIrtPTEMosJLzy1stKuPqbspAogHAgHwt9KgHAgvJBw2drtI33tl0ya4IXHYlaRG8fvn60BdAPdQPdNCdANdNcVBl5po195GHjdWEMY%2bOtlEK0I0Yrg6ufaQI0XhrHQVUbBJFMSx8LgNcP6UGHgkM0IXAVXv4yrhZEplVyl7h%2fXAa6Cq%2bAquPqFXC2cCKjmKl8yEQCugqvvi8DVa8vg6m2XP7qrheEflVyl6ZJcRuAquPq%2bCFy9tgyu3nb5o7taGJtRyVXm%2fkHz4Cq4Cq6Cq1%2fI1cLQiWqu8rBu9aE%2buAqugqvXal%2fH1cJ4hkqusjSsW32o%2fxtstAJYAVaA9ad3sBaGG1SClbufIxlgBVgBVoD1K8GK1wsrBytXH%2boDrADrE8B6rfZ1YC1MWFQJVp6GpasP9QFWgPUJYL1W%2bzqw1hpzRWD3pxYAVoAVYAVYvxKstQZdEVjZIeYAK8D6oQhgvbYMsN52%2baPDWmvUVfnxK7XDCsevvF4Gx68ArADrJ4O11rArgiBL8qXBiBVg%2fVAEsF5bBlhvu%2fxhYP3WcmIjcnZOoCf7KC4%2b8LVwOYupclJ3ibMkV6%2bzBIk%2fUKrgfyFeoMpRr7Vje6f0Y%2fk%2fedQrpB3%2brgYcCfta7ascCVu4iFaFc4IqW0OrG3QSUr%2b%2fXva5Du%2f%2byeEzGPxdDTD4tdpvOMy%2bj3DhglslhNmSFAq1I0wDwq%2bX%2fS2ECUD4w0sACP9ZHxCuf67DCh0jscwn3Yj2cfwURvtwH5elmCxcuasiNEmUzS%2fXLTQkuXm77HONk3%2fpzAdAfm0ZIL%2ft8keZ0fg22p%2bsyD6WuF24MFjFbap0Jxu4DW6D228l4Da4Xei2egyfn3o%2bAD85yfbJSh3TCoySLJOFxz9WYZyhSjK8A%2bPAODB%2bLQHGgfFixkPLcGzHKHa78HjJKm5zGLj9sT64facc3Aa3we0ytyeWb6V6kBS7XXh8ZaVNfkzZkRXgNrgNbr%2bVgNvgdqHbgmk%2bpc9vsWK48cLzMavIjeP3D9kAuoFuoPumBOgGuuuKB6%2b07688HrxurCEe%2fPUyCFuEsEVw9XPtp8YLo1rYKqNgkikLa6HvP%2bbXiAeHtEbgKrj6ZVwtDFSp5Cp1%2f9wOcBVcBVfB1S%2fkauFEQDVX%2bbKJAHAVXH1XBK5eWwZXb7v80V0tDP%2bo5CpNlyU1AlfB1XdF4Oq1ZXD1tssf3dXCeIxKrjL3T5wHV8FVcBVc%2fUKuFsZLVHOVh3WrD%2fXBVXAVXL1W%2bzquFsYzVHKVpWHd6kP932CjFcAKsAKsP72DtTDcoBKs3P1kyQArwAqwAqxfCVa8Xlg5WLn6UB9gBVifANZrta8Da2H%2bokqw8jQsXX2oD7ACrE8A67Xa14G11pgrArs%2ftQCwAqwAK8D6lWCtNeiKwEoPMQdYAdb3RQDrtWWA9bbLHx3WWqOufnD8St2wwvErr5fB8SsAK8D6yWCtNeyKIMiydGkwYgVY3xcBrNeWAdbbLn8YWL8197vQSvLHS60nNYmsYJNs4%2bJzXwtXte6f%2bveDA7tLuGVr5pYg8QdKIPwvhA1UOfG1dnPvlH4s%2fydPfIVkxN%2fVgJNhX6t9lZNhC9fSqnBOUGVLaXWDTkJC%2bNfLPtcZ3j85igaDv6sBBr9W%2bw1H2%2fcRLlx3q4QwW5ZJoW6EaUD49bK%2fhTABCH94CQDhP%2bsDwrVPecj5Q230xDKLpzkKV%2byqkEwSZfPKdZMMyW3eLvtcA%2bNfOtUBcl9bBrlvu%2fxRpjC%2bqdv96elkPelR%2fr%2f4ydBDfe2XJCkrXB6sojhVup8NFAfFQfG3ElAcFC9UfBZb5lOyfzL2gWFFwZNxjPOX8I2Pe44XngJZxXGGKsvuDo6D4%2bD4Wwk4Do7Xtde50mR2%2bV7nurGGvc6vl8GWPNiSB67%2bsvnpISoUj4ULT%2b7lK%2fjKYWVjYf5%2bduBHHQv%2fpK8PPhaGUL2%2fOHoFZX%2b5sr9iFqIU2cJjfKsgyzNlR%2fcAsoDswyMLQ1lA9ubhfowsXnimbxVlcfz%2bwUDALDALzAKz12q%2fH7MFuSgKYzsq8UoyZcEddfP6UMHRkOMHWAVWf7%2bJ2AJXC8M1KrlK3T%2fEAlwFV8FVcPULuVq4c6Caq3zZzgFwFVx9VwSuXlsGV2%2b7%2fNFdLYyCqOQqTZdl%2bAFXwdV3ReDqtWVw9bbLH93VwqiESq4y949fB1fBVXAVXP1Crta6wzWnE9atPtQHV8FVcPVa7eu4WuumVpylYd3qQ%2f3fIDILYAVYAdafDnmtdx8rdz9zMMAKsAKsAOtXghWvF1YOVq4%2b1AdYAdYngPVa7evAWpjFpxKsPA1LVx%2fqA6wA6xPAeq32dWCtNeaKwO5PLQCsACvACrB%2bJVhrDboisNKzvAFWgPV9EcB6bRlgve3yR4e11qirH5zXWjescF7r62VwXivACrB%2bMlhrDbsiCLIshxiMWAHW90UA67VlgPW2yx8c1qIp1ud9%2fvWmLGefjyT4t1OWP890fApW4czAr4Hr387eAri%2b6%2fIHx7VomrUarmWpyGvH9a%2bkIv%2fncP1dEm1RkGjr5cpPmaoAEm39plT%2f8buP7%2bD8GedGBLo%2fcALv9nFe2slbSaK9%2f11ZLwiPSdPyvy9pbvUo%2bb7%2bLn%2f639d9ycvYOObvl%2b%2bexh%2bFz3%2fEMf%2fofVe63%2b1y4b77fWstWsnrU%2f2%2bSAmt4E7Zs%2boXPTLfnuz7onu99vo7IYr0883jfFf7Py0nDn39LJhmZOV%2b%2fD%2f%2frR7XOyeO8xfuv%2f%2bP%2fxL%2bC%2f%2b%2f%2fmv1X3z%2bxryp%2bO4htH3kxVvLSnqBaWXPieNvfvOurhO3jrvd%2be1N9PbjuxrfufvHlxtBYne%2f3q6TMSzF3vlq%2b%2b5L7aWBXjBK7jWCs8%2bJ6ksaIZ%2fH3gWN3Dxo%2flyvH6w%2fn%2b%2bfv3pX88e9f6fbX77JRqqmHJP8vf7%2f5l9bN99tz19Vx13w8mzib%2bz%2f4Cz5PwT9PxT2PzjO%2fy%2f6B%2f9%2b%2fh%2fFPf%2bLr%2f4vhvzjv16%2bKP%2f8Y96%2fe0o6%2fj%2fTyc0nQX15V7W%2b5a%2fC23%2b%2b70fjGZyGHt0dQeXjse9udV%2fGYdRNEr28u0se6D%2fK87dEz3x%2bsLf%2ffFc6d2Jn7V9f8bcf32rk30%2f6nz%2f%2f8VPeN75lXNv547ev3fSf5zfLO%2fnfOu%2f9t0H8HdwfSm8e%2frvy939%2b19Lzp%2fTH2%2b1j33f2%2b6SgqBf%2f8b21D4%2bhnBe%2fe8%2ffLftwbU7L8%2fN9adp%2bbUUJ8DgZfXiU0lrvHu%2f1OX38%2b17%2fgpdv65Fpv33L3nx7v%2fS0Ejk526%2bv%2bUAPzNjQw7z526Kbq16MGVjJy4j2%2bov3fXcrwX0HwtA%2fC77%2f%2fPv4j1HXx9997PPg2iHRa4e86%2fPvy%2f58C9598eEtAW8JeEvAWwLeEvCWgLcEvCWqvyU%2b%2fvK7we3dAe1%2fhvvEsZ3X0XZ7pzt%2bY2%2beP%2fT%2ff4Rjsp9YcZjfjFsFVeZW9Hzz9I35Xzj7v7CXqcL42vLrTf7bHxkn0fO8F8q7KCUIY9VbSZON0BDGbcHfNDVBaKHUuKFPFttwtRGE6QwT%2bvn%2fF4S80lhuCMLs%2bYfG87%2fUjdwShPb1Z6HTHl9%2fHr%2f8PBFe%2fuOlfNGet9UPP7%2f8Z%2f7PUs9baGYuiq6FtpwX9lrCSW42hPzxT%2bN2%2fmCd5njZaYxnneZp02tsvGHzhA1b4zivQI07jbbSyuRRXlkVG71pZ7JcdDJDaU%2b8tThZ6p1G%2fnP68tiN5yf68jibpdjcLvNrOK2zXf69%2f6Vo%2fozaPaE1Ey55H%2fU2QrM9brfa4y6aCYL9%2fHwbL0%2bj%2fdovb%2f%2bMe62GMBMbp43U3KR53Sae915TGOdPazNu5X9n%2b6VjF1hD2OT90mh32k47G4%2bX05nW7vaC9kzei5P9eOOOo26jMx9MuOb4sgz6zeZ4r3WyzUp0ZjvpvAn77hgfugalTMPWpD0XJ9hWUv3hbD5fLbSOry%2bJib%2famXtdCy9md06Y5Ja29kp7u9S7Tm%2fX90Jl5q%2f0xU7a6fuD4oW6Hhz6u0McKViy1snjYMec4lE7M9bdsxz0sWQ0w831ghgGOmUNXFpZ7GjEDZm0e%2bbQKc6nNoXY0Wv%2fjIWWcO2f16dc2D%2fj5%2f7p5ZXkduP00j8NITBe6rbH405v2hbbXmfSIDpZ%2b9w7b8ab2TgUt7HRlnqXoco15o6RtPsdZ4xR6iJ77aPnHvMOw%2bmSVFoeM8YmnYln9tRZOJ135toc36603dBbaatAF%2f2DQU5wMzApa3Fobii1s91bPWd5UD1anfuhtdytDs6eUf3wYO0P%2buEcsyqeRBZ1XEfNEzftZLHdOxuRivHTOZ7YS8KMHAqZ%2bvTR3jNW9KF%2fiI0gC6f8XbF9fj8JqDC6oEI%2f%2f0doOo6zEfb5P%2b9%2fPmjn%2fAPOpb21im3848ChPE0RRal5OSvZqTOfnFV1LDTwQz%2bdjIiV3fK0I9p2FOboe8N0z9nExZF9zW8Jk4PWEDFaMkwD0SZuQxLN%2fJU3h2dlIBvrVmOphM6KnUxtREXWmHJCevYp4kaMzQ2kAEPObteZqutmk0m1TaqtVkLDmZzj7amjEPPtpq%2fOTgoTOClh2C3LQfp2t4OHyJGwiQPhYoy6mnE4xSlS79Tymy1siQaLON2Sp4zab5G%2blurZ4aIPDX1AbWanC3GICdMZxM7K1%2bWtG5%2fFhSGY9EgR%2bpTNB%2biYHrXsDMHRidQxmpdY8t1BLK72l0HzLKuK7DdDtLtXfKPdx9LVdDE0ifxD3WG6NL2VqcgmFm5%2fhG8vh35%2fF0rHvLcuksLj5zO28FCZm0Y4ye9a1JSw3aE55VaIvBo4Z66DiJ6uoztVnKJTbTKSrU53Zp%2bkRJ%2fqKtXa5x%2ft1oDuLPABco5MLULjBdo%2bnzVLinbiYBaulvOlOGlbp3HvMsCbXnYULASPzdYiDBgnuYy4nj5HLnNuxs88ro10Rq2F0zpl0W6vca6%2bPnTwgdQ%2fnHtHdJ1wyERD5pqUuzIWhZXW3x1XSCs9ZZhIcX1bFFvZNOSG%2fIHc7M6eej721rvVklpR2PF0OXT67Enbjl0rXYfnycJLN8GJjBYOm410pJu2Em9NzqKLTXeOUtsl2faKQFbnjtiZu2cLt8ckK3aC55rNNHMwNPNDDPOTcO55SkzM5I3sSqJPxZgeR0Lb6zOb7Ubmm0rSs%2fhgybnoyuSG%2bYudIgqxtbp2exjwMUZwCGbZDTrKWN5P%2bgwqb1st2p9x3WSh2e31qUNNsZQPL5lEqbHZ56IJ27xsvCRas9M%2bke22CSGRvpPRnsF5vB3m%2fcoqqDPg8z8VkTWXSDeLk0RtscuCHo2QjDRJhZ1MqIRuIpTI2IeNYZsjqTs9KAtkQKIS03VQNO4SJBoO9Xm2CpSZ3J35HcJ0GXcTtDBjmnU3zNBq%2bo0LPlV1yyWn2IqeoHpwOqFM5zJDEXSLIgpucA2mRWnclAmj1QZDrP7F1draRp9vpaY232QIN54eF72LZ58P4fP1KScgWwMfoSlFohkT2hvWmGrBNsimJsGy0n4wWfWIUytZSv2x0d1wTjqIDoYxnPlTU5VTU6UD0kuSBTodpXJ0WGpJYLX3y6PSjmYBq838SRiOyP6M1OfUGDPZ0KRITJ9kPB12%2bDXS07D5PsGJ5NTrzOx%2bdxk0vU5sdHs9KTuNdX6M5%2b9NasgphLVrzU1pe%2fSOkaNcjuuDSu3cfvswpfeC34y4c0sxNv3LUjTaKpG4oRUxyQpti%2fM9xWrKSY457RTPd9Me2aXtHeEa8kagJ6qMB2iHYbw03Zr5XyQfIsm4jNVju3veJE1akfmjbg6G%2fThebwk%2f7ES7KWEcD7ap2858Tg3OqMCN6Egxw%2fNhYhzkRMRVHs%2bCDpsZx5XOIgxOKmtugTQHDIb0HKYTciN2h%2foDbZB6UjySGopqe3SD9VqKMpmOHHKJdM0efmhN%2bMZWQS5OZi0au9VF6hlGu7tpCyuFdAftpSjPSfvE4uc5uh0Oo4ig%2fDRt8eloRbAe1xkeFPkw3J%2fkyYbnemrLo6LsSPl%2bEFi6PqElSRwobKyt8u96VbVCKeI7F8XfyqPtvO92tRhZLRI2nvO%2bvuYuJNsnQlTZzXF54chjCqftk22aATdL6YA2kmDFa8jpnH%2bfpLsLI9%2f%2ftjkySJd0nRPXR1vuIhnGrMVMF4m2lLpmhB4w5yQoY6p%2fPDKzzcZUj4YbnhLrYMcE2rIybjkltUinW9IwxJPewBJJdbocOEtXaslRY9Np9S1CPdGnsJFlrc1%2bkY99hwE%2bbcziVj9013lHYuzATIbDPqmxzNq8%2bHz3iDrzA%2bET7V1wtqRkhqHqeicT6iHG8bWGxWPx1A%2fJXvMQK7LRSMc4Yx4WWRsjJ6jTWFkDU%2bf6lmQOjoNoQg9ES7Sw%2bdzMJJGSV0Ze0z9linIwWrs0Ei%2foikEkPNUnYy3dHi4JtfSa2WRCxs1I3IvCXlhvBPOwOgTsKMj6HkZQKnpqtYaBoeV%2f%2f2UfDo4N3DSMzUFD1sycvuTfNzKyHixWGjnaGCtXXjmMYy76dL9J%2b2wqB7rGo2aMuAQ5cjyd51oyhzQTHeWaXRRR%2b7HdXFCXsd0kKV8PD%2fYGHbtDSsdVZSgl0pE2PbfTVvBswNHzDat2kV5bmbgKFu3QpJUPYPlk1NiFmsnuYzN75rY7T4fG2ZrIokSsCLfJNo%2bYrC3ZrjS0rRHbsVkZ3bJU%2frLvkYi0%2fIGJjFbsMBwQyDEgW9Np32Gpnj%2ffueJpNb10zhc2HO2ao3iR7o3Yv2RrnI0R6twPtoekr8gnXgv7sofrBtknjkd3HfOt03qMts2ImmMIxU3ths3vLlmC6rv01MBSNh2zGyL1jq1edPJF7yKq52DVpXVvPQ3oeUbh3MB2Bl2qww3QNnpiqTQ21z6OZnM9XSY0ZrNnkW6SfXVHy27jdLKWK0o6i5cNjkRdpzUxx5jXoM%2beJ2%2fzrwibNJBtx9LsRLSbg1zblS2weifCdAJH12yARfP9%2frSKmrONsTHWe%2bIkcKv8VqblyR3T2iDb0WWBrjJuoU%2boNiITLtLnTRXx4uFIo%2bSDJvfVqbxI6CUmzMmJsSYXEmm0JFEVWvjIXVOuLlEeqit4mvn7XcBcRis9XZ0yjT%2fih80xYcbjPjLTJtuNKHFt2XAbPVFtXMTIbrILU0DkBOVGdnvpbtNhz7tYZw3beONsnUucj0dXrQO3EideIzvO2u0WOTrRXA7RFBVSPmZaurZmhq3%2bJl2tdfsixjtPyd%2fi3cGhhZHttrFsUNnCWaUuYyqtEzq4DKO56aMLvodO01a6HYnUpY1xBH88DJVAwVbDhRGa%2b5BYaDjB8%2b1Q4VNxcO6eprrGLjpk%2fpKNx%2bPQNaVBt3eIPEpUV7Kp9s%2f8iFORLq84nKoRATGnWzoTrQcdPf%2fLXXEingNLpZXhJX8hKbSfhiKHdI9pfj8TMgtjF5yIYzSJkUB3eCogFPZkdGY7hBEvpzHRVJA%2b56C6iHRwdC%2bGujswmMUwJGJtumYRzO%2fN1U1joArLkzrZxhtqKeR3zzSXNqhjR7VjTg0l5Xykhwcew9MkSYnREekdu9x0229mR%2fWyPwfTWajIutybGpY2kxKlm0n9eSASXqTwmGfNMoY%2bHKwuPWxr3Jpt9Ah6r%2b7zr%2fjhSZU3K0ERDNOe4YQYkz5NhUhX3DGrfbBFtSiMGpS3C5zYlTpHtXc4tQZBQG%2bMdmuDYyNWGZ2wLc4MhyYeTLf2ZNE%2bZPpKbzjZzmtRA3nDuMZwP6MbyLqXbQIm6J5cpOclrmQSO2dChlsUxzq%2bPZ6S7UU%2bTFO0Bn9M7P1RpFYnXB%2bO2ktH35rcWbusLZ%2b0CCSwmBGNB1m609ohHne3BHMIGjN6kQ58JzAnbqpfmMHEtmzR8hheomb5K3VAOuYKW8yifJzbtSVB2tt9Ece1kZGPvBrJkhPozO3lQykGIdbkybYZno%2b5IbPdt7lzIuTv88Q4DcUehYt0YCTuKsnyvhuPZYOKaB1RuhvKaqcda60MVqG2X%2fnxhN4u9w3XFA0O7WuiTFN9WlJ0NqZPHT2YbKV8TDLO32uHKYukNteiWYlbjIPZwWLPlx2bxuQ6ZEzXYfKvRWQ92n93S%2fb6MxKNCJ1P0ebObJHe4YjYxlgZj5K2b%2fdNi0DjvaXsB8oMafHz4zgNFoKH7c90fzdGre15ulm7m8NeOF9GZ%2fW84SxlQ88SZcuZWbY5HKXzjpcWtNSf8vmXH4%2bziLPiyVP%2bGZ63%2bwLamWb7kd%2ftEjvDTKerbGaFi%2b5puZ5G22Xq%2bNTZGmfDeBI5q02WnZrNXUvTUnZ8TCXxEJxMaonMhFVnT%2bQvZ9eyE4FhDcLAU%2fQk9LbUaqxm8XbN9khx4o6kyOVDNcEQGqWDczsmz6lvpyeU6%2bT3rSN%2fS12kVicfUHODszrpsRrqkJOwp63GU5Hk9xrD%2bqMlqy1X3aVnMghuDgb%2bGhEJcytJDYQ9Wdpca%2fS6qDBBfNtfIdiAmzYOu1QTg%2fyNM945DqayHey417DdKTEH%2fFnt4MjKDC7LfIDr0d3mIUPHXd5PqRMz4hb2ll4xaDhnO50Iz78fdwnR1nfDSKUJzp8NZLu%2f3DruSpmLTfN8PPDHVnjeqjx7sHWuTZuO3PHV%2bUrzh8f58TBVVbSPXnB8NB%2b20lWgLqarUPQS9jDcJkuakAVVFK2gt8%2bBRbcakS5m1rpliCTZQqThkVrxhoEPdGYbZvqcPZy8zVGa9YeDdXtJM17PEqaslSwXWZ9bW220udg6Cs9N9CwfYvLt%2bEy3kT0pzMNw6CpjYbTzjL3bWWIthWh2GqP8Y8XrtrRgV0m4IkhWnWfDtRbLMk5T61iKQoraRNNzk0qXJ9azrfXS0%2fP7587MFBoL3erwQycf8LFy20nEgZuNOE1ULxiCj1QRay1bASnZ%2bfvBXmBDWyTzL%2f6UJB2SQvSUQnEx28Q90965KpX0wu5qYHXaal%2bmUdecTYwkESmf6x8pwWLzb%2fvjWrMbYv49Yk1OukNueU3c6NF6oeRfVyJqJpI49%2bfaYtNtiPKKnXPbndfdcislkex20uW8gGMXCRPwHaOxdPLBurJcDPS2b21n68MkXSUGFp7sKWmZGX1M9ok15RluZrVMCV9nA0pCVzSGMBPWPh1dJqJ2eNfMb0QGqT%2bfEtS6m6SL0RinLgjGU3g86tqZnfILzGlPmPV67%2fvLIJU67eHeQBceOnbCle2gB4ozW1m61herk5XfVA8pc75rSEmiOivB7XMNhNEEUY1a3kpoRJlN8dZw2I2pQX4rz68yYpiZET2JM2so44fmUTOGG1nZE1s3CJTpBs%2bmPm%2f4rLhJSJTu%2b3p%2bg8ajMrI78V10ft5xl4um%2bcoOOeCHi0fPrWN0UGeWesacZOZi%2bTet08e5odWZdg49zJF1W8B8WgxkhWl3CKE7d%2f30MMVZnAkoe4d02iP%2f3LC7i62ejwLj43FyifqRgVpmp0nxRi6QnitIzPOb6JBPV4Tl6mc%2bkixmJY9iechk3JEdB3RbkpCVb2wa%2bX1NR2gI6y42Cu3MQXr4jiBo%2fKQHel59pbt6diHYFkZ0DMGeduz8Hnd6UDOz2VE9lumjqYazawXN34oculXSxnLdnroam0QqEtimhmhhigz5pXdM%2brsNblPE1Oon0krk3OlaVVaDHWt3z4O%2bOOsftnGblqiuMLRmGhqsG7EkZZeNZ9MsToycQT7%2bssxhcEwUroWIdsvHlqtRohy0c7obNkMy3phJvGiMLgaV37aaOjJNXZNTk8nR7iz4Z5%2fWx8Fiyo%2fE00IJFp5nE%2bG5M2j7qjCfbQ7yqks6zfEpzJ%2fcaHAYjTQNOfMEi6hxGuT3BoLZbU0z3Ozv%2bM6RX9tuxLln4vkmLX%2fu9P3ZwJefmfTEc2raFR19mY8aTWobaKSb0bqaZRdLE%2fazfujNncOmL%2fdbG3N71ldU%2fjqk7noxsNnRYeQorN7ec%2bvstF52vHm29Y3Jdkz1qBNhhfx0MtHs%2bGCy3OFo9M%2bp0I%2fY%2baxnoLY%2fR9PEoK2I3JKaueBGzKV1QDZMZOuLQyc9cjsuvw%2bnpH1y9jXiuG21%2bvFJaZ2bE3K%2fj8asi8doftefCB6NUlOUS8R4hLr5dzfaHmQ0deFMfTO4ZFsqvzHUwvbO97cad9SsPqmPN8fekmN7voLb%2fjh%2fYnvh1NjknUEzyeiEUls8mgxP2GUmLTu2woy2nqQoZiS4o3x8kX%2bL7PMx0sw9X%2bY4nQ8BjPw2WZrP1y2829QJQ8Pyd124vyAjuxPHg2wUtRqL2UH1ZD3ZuPH4OLZzyC8x5nnY5TJVh5LUy1akQa8cS1Wn%2bLDTmaonXvRtwminE6k7cWPikn89I8c5jQ%2fWuVBqwizW%2bbgH33KzUdcPVuF6YvVCQh0pYuC4O4OWRoNjuOQtmj%2fmzys6hHMm6SRYPvRFLrG1mO0x5pAofZ3DjRDp51A5ZNZZOmfc1sIwWrbZ%2fWzS82x%2fylH5l8XmEIqs0sIyD78knU4%2f0g7zlYGr0zVHGod27zTfH84jFF39B%2f1jAQmWk%2f6N5aTTCZaTYDnp1y0n5YNiPnieRrc5oS16JHJE%2bj1sF2PHdhzpPXI6di%2fThF66DUmyhnOR9fytqxCpxCBuhJ4GVH4T2SG37omnjDRaTOmo46dripxd1pkitp1904mjfuzKRrvLHrpS5nFEP9D7roUjIZdkczcYn3hlKyZsf67Oj3o%2blNATUktXtsxJSE9xRtSaW%2bvB3pV6B8I8n0%2fI8hxfJl16TyyjzNvPR%2bsI66rHPaqPOKGlOUgn7XaiENlqNqERHkYoK4zDafm4koSpf55iM9tfTOxkaXUHO4XBLpm%2bHFgDdtX0I1tqjsce1ZJDsttSVzNZZiebiavIm7mK6kg%2b%2fFosUX7jDNBTQzzjHeVAH3cs381vG1sDDgtcnRB2IdpphhdpNDm758Hcmqbrs7WjL%2fapzTXJUSYifc1HxKW3Q87ns7OYrfbxhuAP24a3NpNlT5X74XJtsvsWHhEEhV1432plFHq6BNhoQfFjd6f4qtXrHldzV6UFQhzT%2fkls7%2bYXeuGzR2Ot6PQF3QRTg8C6GZEuQ3Yn9lUGE61%2b%2fjIK0VSR9l1i3%2bLp5KAQjctWG43FVExsjM1aEsWkZg9XRDYdtVuML63zuxiOlDmeWDWjwXEWr7ryzhpPjxJLR9Eo3hPzKBojG3ubv4eE4EQu0URlWKrFzbW1ftnj6d5l3NBVF4OJwoh6Z7Zym%2bfAODKTViBIIqsL8%2bjkUlNmvdIv3AxtaS7jt2jcP4gx4SdGts4HYJNUduLjvNfLRw9eW0z3I965nKTnKRKSnXToMB%2bHq3g8OHJc70x6skoaciZP0t7%2blMlTuaMwQ9RXWhuBOo2nDW5ot1FW7mTcZChssBZlWlK0mIfmPPEwxNIpIzuRDX82OZ6GBDEWCQ%2ftWw1spO4aGZmJXMNq8wNUz0d%2fVjtqqWkfs6esKqpEkiZyZGmXMcG22XO25M6KNSUR31i9W%2f85tdLnzxvFLg75LdUiRaZYKoojJL%2bxystUC4%2fOQX7j9dyffJM%2b2KidpaiLWy0nN9jte4tLIk2QTt5YenD55dnyJ6GhLLWkQ2ltenogTavp0ZqxNqJ8GKGyqUUww9bpea1pZPV4AdcYDdOlXbras%2f1JPooWdri6m7eWy%2bjIejSvU%2bux2T0mU04d63JbF3V1faYFhtJ7LYXz2q4%2fbhqmJc%2bZASeyMZP%2fna3FfMBNkBXvH6Uw2RnrJO53RYsw5nuy4%2b8Rl%2bRRCs1f9%2fFFU1WCWZt72eXam7V8WKCmO1oM0iBayLGt7ecMr7Am3%2bNti7UVHvUsfLAdDGLiHPQ5zW8G5yiIiMXA8s3kjKE%2bveisE%2bOchksXH5wiqp0MV7EpHhMpv6ldaPPeIFzjGS07%2bVe4uG5Ig%2fxPHzc2NJV%2fpBpUf5eijjTcH6PTiA8wfKfzRMdrbWyz6bmKqDSVbZ%2fu9fIbIL2Zjz93mGLl36B0j9iZ3bGvzbf0qtHojp1knZFU6B3tDb5myPV40DF17EAML72O0BO4i9XAz8e5JzSUcfdy0hGCUv0tN%2fc9iYq0%2bWDn8cNVduRFJAlWC5Pvrpdob9S5tC5n0kHblD2gDh0lYpW%2birnNaZjZw85gspgTWLTwIjbmYk5T9blEuUcCU4QTY0nD5Biudue9ILIDI3%2fVqNFU6fcvhz7dT6aEr85YabE2%2fTjiO7TpZoyhqM2teTwn0QHdIdRsNpvvtOdQa6ExmUzGQv6LmfDys5hSDTwfUQVZGO4OzC4549GSVBcthyCQpbolB665sS3hclZkzjm63Bxtj%2fJR9ChrpYnK9ZkwOu4Gh2k21vhwRcaHs3JorcUjIXNefJE7oiFO4tVZtaaczEwtnaU2Md%2bN2%2bSiw8qxumr0I4%2bLCUHtCGfVMIR2%2fvWHxhQaowyLnrZYfgt52lpetiD9aVNB8aauKxJNJ3tFlq2OsFzOjNbI8DxO6%2fOBTe65i06QI49DM6tzOvZcadbVorOD7deRn5rJ4cKE5oDRTS3v9MBg3LUtaAjXt3ppI3V0XSd3XhCvUHbIHcTzgl60dnNfEkU5XNOGP01IYeibg8zlxul2SIX4ZDjGL6ckmuPG5OR0uiSy2ArqWJbkBv68DYLIv8e4voD08%2beBCZHthmjIPf9uvri4CNHgOqthy8Wb%2fA7bjaajtuhPbH19Fkl55R6pHWIGyw1FCp2AbElKM2zkL%2fPlZKfkYaIfed5KeZsOzoiYdUfOPpXl4WxvcKRurFTH75tRyGrpOVrjtsE5Pmda3VEzv1Mc57e4pwRzKOyIYgd1TqPs%2bNL3qNX4eNqcR6e5%2fDz1iw69dltwSXdqd9Jtbts001fcLOmigrhAhcb00HUmoqWej%2bYQ202SYeB1Mum4kzmVXYXji2LLeidoHTpkaxmKPnqamugKwVr5tQJlO8%2bL0SqJb9eEpmFYdzo4K4qFm5NdX6U8R6EUArWc7Wm4y4KTuiSnbIIHJ%2faQbFc7ztzTHeEi0RN6yiD7CKMyeq7TSLBctKIWtsd86awyZ1tGkMjK%2b33ucidUSLOQm1htlHCGOqfZ4mDK20qY7lnG7oQBMctGyz4XzzhDPV3k0HGy49JUp9JRoY6XbhZRayZbI93UkfZiSnpG7KehdiDysYg3bpie68%2bJJt0T1Y4ie3Mk7mZm%2fsXSQZ01JR7Tpu0wp85ltRDIiZpRmn7xhZ6md7iuztAjpdlszpdyuJoiup2ZSHPkTJ%2b%2fU7LDmrIZ3xyTzfOkySZDdTvzpfxTc8rvA9q%2beHZ7MwlB5IYTzs8Hj8IoxQhWPZYbbHVkkLXl0fOAb4d5R9Zyhq38L5rwEje1k46e35BjqcprFoZbhOMk7Gzcx09NT%2b4H%2fUMmjshpdxO43TT%2fv57dGIY5ygt7s8gajeZuiHmx4RyO081K8jK8FxGt04KT6ah7GkhRd8vgyYoVL83WLFyu5jqVnLSeplIze5hIErJuzFZZhkXWcbSlIy7%2fsucMbhdkBBH3LvraTiyJ99JmK%2blLAx4belQ%2fv01PndSNpzkzc3IWYrSkENguisIkf1MhnuxTsrvhDttNvHIOcpgZO7%2fvN%2fd7VZ96%2foXJb9qP5MDU2T7NkUyXSrBgmra0VB92Vgt1THIeq00WrXXHHB4OyNRbCguvE9Oj8HIZZpEYTvVWa48l2TFeW%2bPzZLLuIHP3SJPLs50O8ZGVTm1ik259AxEjgvPWKokdUAzfdg9isBusE6ZlHNzNstFQlOZohxxZ5MxzA8mcHIcjHLEyL3c07V7CYf71g0xFYyq3XOk0PAfsftFaXTYRv%2fK05p52h%2bf9gUhogyQ0X0fSBToKD7ZDdjX54vbo08kaHgbeTNF2jOXpvmIcV4OpNcRjPhrYk7wLncHwsHC1M3Zmse4Jj2I8bdEpy7LCpYeoe2TukQLVb4txmvsubBERCZDWOp2yDIYPpuz%2bMo2ME6IJkbU8c2029tSDNe4j%2bFBFOqNMSIY95TBhOqje2aetM7MwJ4vdhVhO5KxjdKmIa55yBps8l3%2bZzoNkMGgPFusMWUi6qraF5nCXj337G6o7G3Cn3rmPZKdRi%2b82l%2fk3agP32MjHY%2fzAEiSG81OOvLDOpUPTOxtnZWYeJgdtF5wyesaatkkiHJJ%2fPeIj0XIWo%2b0lm1iMZHZNaXVmx2j3sh83o%2bXzZOZckWnR6O6cdCed%2fObUlTQdG2mupDrhxHLlY35fFfbv3m218C7v6eQmQPqz%2fAPRV0drZi1JTa3bl1c9%2fDyy9UuLyb%2fNYrvRX1B2xgys%2fDPdXFhy2hadxeTYoGdKoJ6lrtRNupeuHp4Jww3ixoImrAZvHe3WKFcDJ%2fBF%2fodPG%2bfdeCSPXZ1Z9ZTh2d8GXdFwd2l%2br9hExQ0jUSN9ekLD3YbJ78k3zGKwo%2bercG0SziTtG1k8joSOsZ%2f6qtpa7KhDdzCfT9guHWTTLXogDIwzNZ33%2b8MoUdTpnB9IIUMeE5MNDiMiovr53z6Z22KAbuYjNL%2b%2fnNMDbrbDGqiIY%2bQ20swxvp6qznpwRAfDPk24PWkpeALX6kVYC93u7cX0NGqQ2wA9ddaomI8Q%2bXhE5beXLMP3tbkbITHBZBoehUwnH4S5y5W73cwVgcBjeiAsnyedRyP%2fQLgtG8v%2flp09ooh5a2ivqGnjKIdnL9mr7kon1%2btA0jQWG0U276%2fwDdKwT4Th9fbcUNfV%2fIZxh7s06ulsMF0zPEbOz7F7HiIcd6Qcg265OcatxXmVf9%2b1CdudLhHJFsyU66dtKxqiJ09zG9meOmrLHR%2fPF0YPN3cKTW26i6Ww16Qev%2b9NzimerXR37VjidJ73Y7g0rIXiLpcUs95i646F2ckp9XqEy4TNSYBc6BM24E%2fNbBYhowbaTD2UTw9ZvEedDiXh0kCX1gyFRbO9FGaiwHkzw%2fcw3T%2bGzZ0225gOa4UR43Da8%2f0ANjhlo5G94NNQ2Vm657MH5UAaZtr14s5MZtv9%2fUBunK2wGy1oFxUGEzs7LzIcwfLxTBqzimR2MERgJitrLJKkufNiN5LJndCWL8qiSS0EYm%2bNtVF31%2bmbiybeN4b588gH9XJfXND81pg7Xb29OrDsQEf3CWHPRici3qfCiJWJyOqxjnzRaU4VCEcf6hTVFtm11LOzS%2f4gDI4jidXkpdRuLzYu1ZgsZuux1emF%2bVf2fIGwW3HZoNszfvu833BzRrYRjWI25Q%2bf771kfogptOPiyhlLQolvpEt65%2bzirrGJBaNrHOmx6bZ6vVGPmacXu4POCU7P79GaKyk097t0YbS0Y3RZSQk%2f2%2bryJI69ESf1D7KvdXvn%2fK4ow4z5eNuZ0YOJNl34FuczxwVlrVC1Y%2fdiLBtq1iBH0s9fsszbHRc7Y97cSjraEnf5vWAj69qaEl5Qdhm4KsHZljzqpI5y2nKHzIvp3kBenrStu%2b33M%2f7cubCrjIjCUcPR10vGGVhUGpp97KhgVn%2bm6YI6ajbcc2%2bLNdbCbEUJaE7riNjk5LmnyNSn%2b6GHBwMr2y4SNOkGDj526Y22MrxY3rQOgkEzKyYfG%2bVjDslYYgwZSw09ijRvbK%2fYNtnqmRQRrAZd0U5H4iHYbDbLVpvj7PyFHKqz5dIl0myuBd1LYq%2bnka2i%2bT1OgGaZn9%2bLBUL%2bmVQ4Y9DyvARZrCfJSJvNUivmByxLIA7aTEhuGKnU1sMuWioGJwZfNGST7qPEjvRFuWW0m8mFl%2bc7tLOerSJW5Y8J2k5Scc6KzO7sxugQuRAHGrHU8fHgPq9wCC1cmeadEZL54NyQ2ngU5Z9CRIrE6ZadauxEwjI0TjZy2t3rJ9uZUCjmWSIbUnZr51htXpoNBvZwtSV0W7f9lpJJ2bF3clyPYgIhYplOMxSjy0UjNcb0maS%2fYCx9dDrO9UAJzmMrYjQ9709pmMkDOeAUw55hcy62hml3l%2boX6pB%2fy8eJhjfPSUjbZLs9PHN6KAqdRX%2frCFl%2bL5kPHLH5WaUO%2b4lHHeSdZ12m535y7vPq87wfd%2fGfv32Q9ig83d%2b1gNvNwFks0tacwi977bDoeKwnTpbE2dsJ4yHT7SeuQcgbKv9CnOSDo%2fnOVSI1xJdKR%2b37HTY8MPZZ2RxTh%2bTGrIN7G49T1YY068tLVu%2bIQi%2fjov6mH5CNRscwzellMcQlg5QxD8Mu%2fsvGxhwYetAOPM%2fj9X5%2fphs9tBmJinhS2qcEPfB9eYAK8kFFe26U3zjxCIZy1rCDWd3pekQ5JBbL0lrnWZ3gadmINYXR9SEt0vmLsaREQRbyW9f5BO%2fKdseljnbbpXynMxJJ58zjapMkdn2cCBvr%2fpnl8lvO9iHbTduua83JpSJT%2bRfgPL%2f7bVjYQDNnmE7JyG4RJ8eLbTWDfnoa54OubbxSZNcd6iZN0dycnB%2bx9jFWD9HyvNxj7joKtv6sbSrZfh81LTH%2fQr1cNjuEVY9WuI25y6KJdbfcyNG9%2fjpl8zvfmWnybVbnp8HBS1Z0pNPucWBpqqh3Tpzhrf%2f%2f9t5kx3Umys6dX%2bA%2bCWGz7wplA5IokmIv9uSMfd%2f3fHqH%2frJxjbplD%2b1JDhJHCWQqKUbEXmvxix2H98wiKYq6eYu7aXrQSYboujJuLiL8LoIR5a8levIKhijL91m33bet6abpd48nBsakSKLe%2bS2NUTljUmOTSVAaigftCLyvI%2bHx7AX7Nk3fdM7sM5ngzQUUi2M1CLL65Wuvl800tQLmz9xrNQxj3%2f%2fyX%2f6w0f9BbPR9IH9dSH%2fY6P8iNgJL32XeEZ8Aq8u39ZBOGGYxLdZCBh49%2bD5%2ffu7VUZPwSgJRGq1mGFdaSL351dqtM%2blIMK770m7ZCj9nIoBEzYXERCOJcVlXdn4jBUKZcWfJroPlSsmVXkyKSaK%2bNu7Sn6RPhEhunB8E%2fmrAqwBrD%2bxVSnI7fLy6wURxOZ%2fUAv6iLAdpMKiHWX6WRIRyxwHVGApe1vL5va2t3oRjaYKPebzVaBpAFVdEZK7yiiRCYLvZ4ddro00fpERvh85MAiGwW1IE8fN4EDpp95IUbDY235SWbjaK78xOmVAaGj1Dodl8ozOE1bIT4PmmG1ok034ZQlMeEDc72Mc9iqV%2fEm05LMrhLWgvGqRt8UfNd07BL714AePONOzyCP0jZ0Q%2fPx%2bQpLfZW5Gpeg1Tuw1t4zMG5jBpH%2fppskTpxA%2bwMMAXKXr5GoN7I9mKDy%2f8CWzrcHmzSHPmC15tiPcC4pFRlw2jlO3uBWn1X7th0%2fwO2fqgvcldpoO1Jly2q3mld1SHmYBj2%2fiwia1jBGokdJR2493qLGxj7ZUm8bppMGUPaKXMO6cpj4njngUvqI7fHx9GjFwI2QkDgQS6RvfDJ45qoyuk4C%2bINPlYk1YGU%2btcbAfMLTBLLchzy08wDC%2bw8n2CytQP3b0sHkMppnldH1cyyT4VjuyWr4UDFkP0dnPHHPhpVPmvW2Z95Rzssily01IIfeKI3lK1BUnfpk2RLZs4LQXJr0yuLLibjSgwlBM6Awe7uhm%2fvhkeBpEn5%2fISQyMUwW5%2bQt6KtUoLc6FVE8SdFNQJnVoRfRMs%2bLkjJBI4DBg%2bUzUBiWlt9mbhgDDcx6YQ1hjsbpqcFJJh8x2x4MazSFyaY5y9dhlxf%2fmnjt7Wz91uYIT80njFF42KBz52oyYP6xAQtqgYn1sRyde3%2bWiDYFlDsPoqvI42ZSbw0mYvuj7g8Pay5vLXAusx5g6bqtBaPUADuiNf9DfvDHuKgg2sN%2bJY4JIkYlTXz3197JIkfUyZ41TSf0pi9k1gOTroyj%2bMKRsjP6C0ASXjy47qV0N2TRwxpi74sCc%2bdROB9W2AJLzirFRgrPPE97JDUSvyEHPX%2biSXN5aR%2bdB7kFdSzz3GJ5UWIriXC1hpYUJxRA6S0u%2blKBM%2bfJIVQbymh3nfqJ4HLoMWAzoiAbCP0J1CuR2vGQlhjI2qywGFrsqbmeDTl5qHM4d1DanYWP8Z8HVi03nU2Hg%2fK0bCshIOFdgaDGkBnlqt4gvD7KYgw8puQrZcWaqFOLh83WiFb%2bkX7a62Wbf3mlw83%2bj2%2fsGaNwEs0vjLw2KQSc%2fnJAzRSDj9xqvd6Mm41i1I%2bXgXuFJaelWcJrixhpQwdWFnIkmkOvP1%2fFJHWrNFYKti78V0OWOrH9LjcgNYP0UI425fYK5TREXMxW8aR%2feLxncKonLzSyhXmriGKjkE7M5MNWKgsGMbkezKGrdwhlE%2btoZG%2bYE5qKRYRiG1ALGwDEVtYIMxSLxZYuNfdSqVHeQEnKo%2bkrJ9GE8QHY2SNmn%2fcLNMyXltk2gXKHTvEZsthMAmcizeJHORFdy7FjjXJxToE7IcE34PE6PsM5qQtP%2fM2wV5XuO%2fK0J%2fHaR4P%2bro5opG1TiCjSYYGJnmlfFz9PlG%2bTB9FksmdabTrJeJQK5dpPCeMIRI7Xb2gsZZvKotM7Zk3dNka3oE27A5WvOceVymA225L7ZUA1k</t>
  </si>
  <si>
    <t xml:space="preserve"> 2CUXwLouenNIwH0psdxfRL%2f6E%2f8v482%2bdTj30xitMBPVoir0x%2fdhOz2%2fMb2cumBVhZfTuOgc%2fqJYKWnL6ASgvxxev6zNAW51B9B5bzHaXCEh4UPLUTC6IvYQReh8qmPX5mjiSrW8GbUsQRybGB1kWRFo8tn0%2fOLtVA5%2bD79aonNJ6YPHctnHOxj9L7JJ8HZldPKjEU6eF3NotRfxhlGIv5i%2fLoRwRR2RmR1z29d09E%2bTQYG3pRxUUEZpv8QKKFEgzBUP8fjwYK6qJJ4LRjGpSSkhZTMjPLxZzU3C970UbSekpSbplN0z301QivKEPuDZQF3lIY3D4eJg%2bJ8%2f60EI0QolHpty%2bmqSCKLV3qms951np7PkHhtsYxqY3kaIKcUDC%2bt37HUQ4ncca3D2VOtcMTfzQweNx3d93Xzzy0rPn%2frRWNDr2%2fLmX1sXI0TqCtYjyk1aSfhe89LHWP%2b1VP2EgLdMh%2fB66LTnt4Yed4ajidJaOlSDc2OK%2bPUOyqXcQWtj9qqXmyLhaMq6%2bfvqjAb2Snjb28gYDQUCyUddWkPoe3XVryiEbU9bt6ps2GePcYKV0fErCpA8v%2bgUJyucCNlMToq0N5zGlxJUxAl9OgH2LNN2RWw1LfD0mva3t5duPvyRsG5U94XVsx%2flppPnS9adr5OYkrdHKylkmM5nBPNLl2mLvSzy%2fc52dfrxKukwa58qYIFiP4rkhM7FmBvz4ZEDFOGtVwdWuCoJBq0TLWPle3tVLC%2f3qCF%2bbF66bhyVP1%2f3uVIEbpQcD3Vo0klMSefOLL%2fFhi4ycwXpbA%2b2LYOQCXn3m694GrNjijKzeTTKpL8FE46IoQMos6o%2bWjmyXNyUTwwLSnzwkCyOkhpru2xgqXibbevFtCh%2fCqcQ7ECxT4BDR22ZI8s8yP3fmDXPGgVaMssd2JLDD5Ff%2b3guk6m7M41G9g8PDCzjT1YC8u93KoVclHjyyH9wMHBvOvD3FgyroM58gDyMY777TOlPHlC8dMV3a19V8eGwIrsd3%2flRkf7whwV3ZybaI1UEg0VeIWWhW4pZElRYrXsSaj0qQsUAQl3k8Scg4GVXiI79hm9xjpARIe%2fXaDRwOkSja9XTGfFNKPTqrrDimGWUSK53ZyVLL8xeUUY2bDln03g7RF2wOIQ0SLTJpf2s7l0U5fJqqV%2bP8mJ5%2bjpsCM8k2s0OzQ0g0w%2bptbkE9zImnlv3aJsP4PHpf4zyTpk0%2fmNOpApmh%2bGDX40Ee85sgH1rQ1zYRXNTOqKHxfoDiHn9LFfi8xKvfFpXrJrOxnqOWpC4crmFLd7V3iVFRqW6RE%2bfksrNuWwv1DpwwGJGfmTLYtXl76jSvcTc6bmajVS99bV%2bL8dBPofYmL8bLFHp29zc7z237xvobW%2bRzXFu8%2f4R1rz%2bPFHu91Hfuzb9u19t%2fEseuOQUyMSjF9mvHUPpD9V90AwXAO77qVz0W4YN9OniJEylV5qC%2bqWJZYvj3S%2fyON%2bAyv8Nw%2bUXFRbIyhwPKn0ABx7%2fPHOHD3EtXDloUB2QrMzFV2j7xaGqcxCaPRrVOXCXuc%2fGBi0XwuM8iHwSX5MolLl3dHZDYs9EN3cM0zlW4A%2b5FWdhr10hrsls2qrUrQpZxxrPwXIGXGtepJh%2bIeJDEhuC%2bojg59LbQyafF5Lwzny1aPwcrqtYR4q4msZ494LmBCvMuPvuYT2vsJIvXruJ0Osm7Dyorbti7j4dEB%2fHA2yPew1e7whcGL%2bZkvGsX5eJLNmDgSWYGOHpB7xjH6lnLKA%2bI1mdUAjzdBtPZpMdz9XTCIc7tVceb7grcoZb7EGEOfswjEa23DGsXFa3KgM7ZnXUno5m3lnutc2pim24etFWxb8ep4kDuPw8Nnf%2b9au6Dzdabbd%2bEhlbyxwQZcmWETf2keNPyzKykL%2b3ojuelJ6zp37jv58%2f%2bPDVCYNw89qpmU16Ufc0Y7l4v92704S62XVfZ6rg0zLyJqaNaaYz7G%2bYF302Oaxq%2fA%2fwbabbPcMjvA%2fhLE9EJv8z9mXb52yjnM02jvtxXFW2a%2bbul57nKy7MWZDyXoSeYW28Jrmd4R0HNhXmURBmgSx8Ykmf%2fMEPML%2bCTG1F01KYNE%2bPYvDSxB%2bIdCt8DL4i4ARZoHoAmloNPjODfr73k5%2fKhGEyzuqZhf2hgZ24GG8i%2bTV%2bt0HpVq8tWSqkxbqE7qASEyOXvT%2fTeawsSyw3Zads6DqYSILC8clmlFwbObhCs6BO69RvbQSET1YVaphGk3pV5p%2fuySE9Y4XPep338bPRZmtwJG79RSRToavPZheEt5EdnAXlgub0e5KsF8vwACTpXNmzHnjnWpjzzifgRPiYmmdBxnP3mRGBf7MxAUW5rVp5y8eVB%2feiDW6UDtSpKx1n2sAg02YFqY4aeDOcM5ykozWxOF4t6ZMrnHrY2NKVctGfsAgShUTqrTWWry5BckjxC0Kh%2fE%2faI0FlV0kxStifyOoBHD8PGMAXsuUAnJ7LRPetQuyIWvs2ewJa17tQtNbIv%2fWsEjMsTI%2bNH2uBVODZTbeLpJTY%2flIxqJ41aIrPsXgWPH9NjcZ2Qbjhk3oydO212A2O2gJRE3Tk2xAbtwrHX9dZuyPEPa7FLiWfuRuKQScJ4lnbwus23wjb%2bsY9A7jQFPmuibTBKJKQV%2fPrWiJ6LSmr0SIEr6XGsSCnGgeMcjrQWkrf1Cwn7K4LD%2fQWudQAaT0ZKnOAscLQVLlgaYz10wnwWfbrlfbTEcMEz3ozdZeLxMM%2fnuDvFhjMLpCtWqPCpySK4VH08rO%2bztankDRshagLTzVgEXos5K1K%2bAZzsfQu9c%2bja5fE%2blmZreMTpPEeOAzW9ACsUTomoSSSMd0QGAdaCINJfaDrOdd6rjWmRHiTIuo0TPuE7NpEL%2bHiBUJTNPVw%2flQB%2bgXkeksCThF7o5b7BRyYYUASOJA6kHQXGryd88DXM%2by27EiwqK2a8f%2b0R6%2b2IT30RG1Opq9NBieJ4Za53u6vmElLa3fda8POZRlV%2b8ie6R5kSKjIT23TwjdLUVuDxMj%2fZxwlUQ3XiJQjEuJ%2befpn%2fDoxh%2b6ffoHE84fQN0xn8jERqhYPX4YbBzltO9JYme5cv52OuZo2tVoqhOT4anZ2dFvOEgx16Q6izkwaGQxftX0mThWTegUURZxButOR59nG%2f%2bmt%2fMCur74qMm8bDmzNdwTSbHSsvyoDaVrj4ToJaVMS2spKEAOFvJmrkPtkpbRkLjLB55qyKrYYWfBBdzTwbssOzzh6YjuZOX%2bREZ1Ms4S6gPoEyT3vo6uB7hKVXIIGSX1kh6i4tUxRv9rsL5pVjcVnl8Mu1Dpd2PzG1%2bnuKIyjwLEj%2bhUFSeQHXKTB2sGuyFQ9o6NsrtrQDO48%2b6nsYSU0oTjwXQ60Q4ItF%2f0B3LOiio7MsojAgepWNnqo2jom1sWnZ%2bI48aPQTtYkF29W%2bT893Ru0E427Zq5Onj8s%2brwRFvB4WuPMWgzGM5gQUv2IlzkrSkuVDLydEpOUGqyiBQ4jGBGWspVLqU75YcbT6icGnHty6WvjgPX0HP6jmPl3OhhTMckUzmt9fIxrRK5%2blcLt0OKktkEG6VTe5vB8zs8ewWMs09WTIFbx%2f4d70z9z0%2b5zCTTCfcwVknAf4oh0Who4BZmCRPX67HoHHgf7DfY%2f%2ffP%2bMkdzVbKQjox9fj7ezC7Xa8hbaVN2LWyWnIK5Hkh0Tnf4ydHrHlseeRIdWkRC%2bmiZpYfnaRuE1PuPnUxSAmrZnhWdnbXCOdJHk186zS82A4E5aPRivvr7Pm%2fARlNUZFVLht1B7STN2GY7QrjRn2vh6vEhXeChvebjRY2DlkvGhf1DxTRtgPUk2MaKzbywZTWtwlA0WbjT0Eq99p6ZbOpEnitXIT9vPX2B%2baAYMbMsb5I23uNq%2f%2b3TZwJdNZeZrZ4pzPo8akqFCGtLMbRc%2fzsu%2bsp8vqDT97WeqU08zQfMuwazRLFu0tsKdiWojS6YYT7R44DvonJgkZn8tXvQ%2fR6Lq5mEZP0BmaiNuXqs03Vr020N3lp0FXoRzkzTxs0mB0HKyiXw%2bcYGWiOM6VEPCb%2bwKjlok3OBnTooBZps%2fJPV%2fFkn9dTL9Ian%2f651M%2bSH%2bz51Mbyu6LcK61qFOtddTTnclOCzLr11zI6UguNf5yvbhdveHUZFwqRAxo1DPid9HpO0rasc2BbzycqN78tHnzbtNWLPOt2DCuT0dyPv1Md1kXM1idhyswU0rLaGSR87YykfrhP3TxgQkXCh38NYR1Q71%2fG9tTGcWHGFXGWr8%2fnddTPo%2f56B5TAIyHsWHcBhHth2QvX37zUVm3zcZNCwvki6C055fkgSpSSBShcEwzqOxbANkf2azcpRWfZdAKF7fuNIrWVUOrs9%2fT01bZfnZ4LeZQ3UYdb2b4HYK1TvzKBLID2dDdJOn4%2bxV6ZBNP5AmyU%2b7R%2f8OwiNxtocPGf81MWFdxuPN9omtZFUy%2fP3OiOM7jGHdP1%2fk5%2fWsDyHNOMRYWDaAlxEz6igmEnyrIzr22x38vg19yHkzP8NcmkvkVmE6fJL3u1Ou47jr8PaAi7RHYJo5gvYX90y%2bp%2bXrxX1ilGU9vS6%2fB1H%2b921M0moxevahaWLxxVKIfqmo2tI4tv3MogWlY6LkbLroW%2bTaJ9%2b3r540dbcd0EWJu3ig0AMvZxvGxjViXpCs6La3cjUirTbSkjEIfu33Nj%2bzCjSMdDpPJTF63ejoYfrFfvQIdqE9MWVCKqKyeNOKo4HMHZEV3uZqnYV8mExfs3nXn4%2bWf0X6DRf9aRAvOFJRzjL4rYUD5cqPUUnOM48%2bZHJ2VOlondY9SHNTSeK3v0s8OzhkgFXcObzkTLj01jZZc09bR5TaweUTcyeH0gBLKb1KhiFxU5lWt0rg8YqRoMBeMVFDj%2f2VtfCqQ5LxcsvRaCgj8Bq1XSM4Cj1m%2ff8fnieA28Koxv93Bt3xyGY0JnYwnyTKrzl4Pn%2bPjpEe3LwGJmzxwNkaun6x%2bInp9wUrN3ngxFnr8MViea5nUMQI27Tagl3zVmTVjLp5KA1FBprLYZiXuqgq3nQNDnm3LjohYG5u7rE06Mu2XDyDU89GNf9%2f9DbBHDThFhabKkprYmjpND28scm5hpjjUzzpjdnnIm5g0SmvLM4E8nFbduZ%2fRJ8zHyHeFE0yPex6Pqv9u5d8eoEwtaMZVL5WKbbtaxCfcjO%2fSiFJNxnV3HU1EIpBRaIwrVmWVt2cjduRHEvdEDFeucc7c%2fQt73L9%2bW%2fdTUG12hueWxqbZ8iy9xm4hzVGMhKZdpsThiDladrpGz7pDPioXcno%2b54hE7Ntdy4%2bVIazv%2fDCQtDqRCIKKQkfTazxmSrZZkgp0E9OKxp60%2ffP40iYpCSezNvG4fPVIbFLADcw1ipKubgsPiCKj0WzLurB2izOAyacVxROGxJGrc3LXFVKL%2bVl5q7r9dJLPvLPF2Pdfn8kaxqtQVNuWih7Kfl5Y%2bvq39o1Fz2ZXvvvUfuSkTMdl7InnJ737Ss2dLbIRtBeoJGYwtIVqtclb0DVLUcyPfMqMVrGffUu2%2fMSCPAKlviZ7FXbvI7eLvl4bCgw73TtBX3mdeVX%2bIPAt7ZuHdtdA4GHcU8u8SKOvRhVC1Rt%2bmj0HemtuW%2bbuSTWCJE0%2fIulo4jayeUfl7j8h2qiGUc4NUIJyTPnKdWlEW2tL0TxBh5d3WVYfSRB8GD1JJh9JorG2ThFJsGzKUoHllXp7%2bAsc56nAlY58niWoEiKxpdToJG84MdWgnQTn%2bmvPfWOhT0sauAMIa8gU%2bZd6yjwMJdKHDJEwcez34mX3w3QmwS1uXzFuRVHL6Tx8C2kt0RKfKWI17uRLRy%2fi%2f4hgHfSn5c7NYHty%2fO1Qk9m7LvQWfj6Y3CI757OsEp%2b1sR4nNtpyqcYvuTS1tuZfIIZuD%2bgCeZmP6ZUa1UCsJDAcg4XexMegXczQHfIp7xdxYwK9SyeA1iM8xj3rlH248qq05NvNqA1bjHcxWP9bY03xC2C8B0SErgS4ZuNRBhc4p3Db5ch4DWHHxi1rt7uYR4FSam%2bok3rXVJrwTUWvnJZ7WzhMZ4NI2cqn4VWffvTsfToxt5k11eys3zHcC16q5btVbK6ZrTW3zGFp%2bfSIPyiscHXjGfQMpNEIrEwfMYDsTSi3%2f9xRr6O8zZx6xrJWKYqLdPKNKnJcr9Gt%2bD8batB5HGgj3uTYm1bO%2bYrUHxKmffIcMbytsZeFrJZYeU9tXGcIfYH04aWrHU8Lch5yKFXbNDGVuFdFblMkL8VD5r9Fdd%2f%2bLPG%2btgKaIkg%2b0plNuKhyWItfTl5UI1mM0kf5ya8nNhV4edJoOvNUISwqQgZ%2bm3CHs3qd1wDsr8Iry0jeUDaSMY2DFpZDINP48KQmGjyt09EsIADJfcZIBLwNFEl0S9j7OkvaB1TxSzmr8gifh0nH7SufVGCAr6TdJuAiTc6w4%2bPeZ%2fngFcirbEjvPROoOCXoWJZTDrVvuKBjuu4kIhCVs5slgt%2bCZsgdpYZw%2biQrCklalipVanuGd9zoxvOO%2fiEdlEWX%2ffzBJFEA5WRyfaiTmAOZ4fKPnjOSHCvuc8xxzRaWd41ZoeXh4WP0LcsRXrR3VdbHf1pTe7nn%2b6loUZUsZQx9dRAgOazBGtacsXML%2fPN3x3DuLAAe7no1oTbR7arRBo3MvwR1q93XdZ4fIqXgQdwKYK14MmxNxCB33XQmzrPc%2fJSfF3kQZQkqST4DM24vLwYvPBo1D9OtmzWVDLD1F5Bud0US20U8p5MiPGLMLRONkLjm0hxdhZHl02iE4QHYy6SKJ0g9o4uS8a4NzAQAyYm6nCyegTppxCYs%2bu7LmdiKNmt2lavZDbClmAzH3RZDzXhFO09msmesrXdtNLcRb7BX%2fGyRVhLTJRbkzWCn7MYRtwstAelTyc1ajoVS%2byEEY0j868y%2b25GzMiHUnua2SGCaIZxnQYYUzZVhcnaLKb3djZwFk8Zm%2b35quec%2fDvgkodzE8eaPNBCZPNhexgO1TpXBu9y%2bSVAjICTpNM0%2feNEfFrZj%2b29zkG0srVHobNDwNp6qpfChweBv%2bzELpOxrMjPwdV1n7LpAReREFpxKbYLfe2giEU%2bSrHrfhunXd98uDeuJwBR%2bbCjnSgO%2fkJcvdcYdE%2fX1HexPvWtdQyYE%2fpUv6cvIqb%2bOmi4CI3yAFZhMg1DDaNjGLkFNc7RWWacaJ7cmeAQ%2bkinrPS9%2fsKac2vb7Xtp8hj5Qy2%2fnu2lkgZu%2b%2fijPxrGBzNkzSBxrs39bf0eJy0V4jtI39rU2Ucn%2fBA2mclyLoLR%2bPBzM5PZ5zbLR9VaquU3ytea9aS0uU2wqFrS1eJ3Hi5hoBB%2fiVzglXJbTOg8ngttgBk4T%2fM%2b5R0WM05A62rOZrfX33bsbGGUc2Jrr7ysN6kBvXJe41OJOJg3RQ5%2b5dFIG%2bvU3q74wyKLtZct%2bSs8qUR8CmZD6OZvyzUoZi5BKRFbK3R34wGwWtV4Vlg%2frVz3O%2fWOsP7jg4dYAw4l6MoZxYlpm%2b0ZGrpJY%2bk7As%2fC3dZvg%2fHuW%2b9BRcRuH9sZHoFEJfo1NUktuDrDUW76a0i5haYDWmN1uZaCcG8Uu7hQ2he0v34ZFZJi39cU9bv9Us17CVKBk93Q4jB5MZvgczdv8TnTDRzSkLFNGF5GpH%2bIs7YsajPZ%2fjob0YSAwHFxBV32gxoKruQQ0hExN28m0dWh9D4msKbLi8R6dyQE7oAPm9ZBfr%2bguB25feqlLN0vfps%2fdniw4d82DJECUYirKGaApIPRZwLZgBtbUnNhVUxaSvTxtp%2frgIdPML6s2m0gv%2bpCmVctjLxpkYlf%2bt7d7GITmEXRYMaAxBP1z0msODfYl5VUoqmo108LgU%2f5eMfX46LznZOC5q1sR%2bSGk6rBFk71QFZ14W6Po3vUNN3Mq9MKF5BVK6voNHcg1MB86RnDj56Iryv%2fTJCQqopGhWsA5RewU7Ng0UjvPwb8ZUqPpQqJ5ml8oeEzE0Ch9VcC5jfCEQliHD9etJ%2f4tAjN6SEIeg7diDdLog1NHDbNSoof4aDvD7WQOp25QEr5nO4R2CGVdChTL3FJUoSmtC6JEwORWT8Ma48MDMk%2bbWymXvm5xRB%2frQ8bflmnU%2bROfs2kCMc4vIBP8PH6H66QoBPGUDhoQdaItQ6%2f4QXvsL6JmVxbcDhKt0yFQBBNfQRlLEPMS%2f9ICaNBxVOcsh4SU9G8mAYlE9hILrk2Fh%2bSTXbSTaFQtIL%2b2qdPVvn6zEFBgz4G%2fXXwmrpWic7tOHsqoj2%2fyPRBYVXRTLRZcIplSEpBs2WibMnnldmiE7qLovciMIV06auT4JFkmfg%2b9Ho3eDysHZ15JBsBkwCMSQ4v5xWV7%2bnOJKNqP1iLyQ2sxFi0L%2blv5z7c7UNEG%2b7%2b24rIQp%2b%2bjAlR0gdEIXKs6RZIUtaywNXDDaWH8QVpg37ecDqTLSPl74kEmTT5UobA7pPenOBiQ2B8xDtVu1hgzmV8mgshOc2UcQV5%2b98755XTl4hqhd9lu7ooJnG8MQUlnPuIaQcBXdpMU8jFg%2fQl0en22q2mVEb1JPaWbjfxZu%2fY3La%2f8Ajcf4CLuqcebGixA9UQt43sslybzS7zOpPLNtmCC%2bnZmTsX%2fBcxMhnmHyVT4UBQPR2pzmJ8NKb5yPPoYdMNioqFu74hzDsC%2b4osdl3LNZV1BG%2fCB7O91OnFm3tLPj6H%2fkRmkoWjB5NjK5z6XhOZodd2DMTvz5BHq%2fJEzYcnXUmuqsRDEvQNn3fMg6smju2AlXrUel1od1XaPDJI4WldGSjCUMWGelyu8BCOr7npRM3yBNfqLUiyWDPNW7%2buOT3jCMtBuSFce7H4FSOVyYaW5ScByyTO%2fI4Yow122S637y%2fErUZddIydc%2fWZE9z2GCPO0%2bS%2bSzhEUWQV9jn39muKQjwGwcLZPuMZr2W6xmLlYoumLBHqs6iMTvNdQLv0I2FBoM6P%2b3cwHFbsH0U5ldz%2bXvV7XbOdncoGWI6mI9wKuDZi59NHZJ%2bcNEANlkOr0FNuaIKijVQJR%2fJQ9C0WfTw2WjqAR4FcYbT6GxUjmWJwKIp9uHBrBljE1yw248T0CJkzXQuTSnJjpoUlJgTRs%2blfIoGgG8GYIFzRHj2mM96MgdSIFyK%2bpOYRYhMvJAlxAVHCfL4Jrqi2tp1x92PJUPsSxksGFZoFQhemPM%2fnfI8c%2f47P%2fHdeY1Nxhm%2b9P%2fldjyfsmJz%2f0AZBQ68XV5aXWjR5DX5%2bkx1X0jTf1gSK8SCZ7rBmpftTm9%2bIevHSh1Qgt00t9f3ml%2fc7BVZKlq2qXSo5FVrLnRJnN73X1v9OXq6JKuIGRG8inmAZmwpH9ncK3r2s4fYJgvXmO2yoS7Ptgv5BShKNOM79vQ2%2br%2fxTJEZUMBzjDe3UOLs4%2f%2f4EdO3Ml0U24M8vb063voOiJunvQcKyARl%2b5TaNMUtYawH4jOvnoi1GLc1K39R6PYxrurUZ2u7vzmmzN1jmJbupuPXywh3fr339gI2rv%2fv0dO9pJGjemfKFSj0LeO7Ix4Uc3B%2b3lyN2J2bG%2bXpM8hYr2yWGwXmZwKBb0yQ%2fi8dD%2b2GSYDZQgdm17y5uNET121zZAhQBn%2fnPRr%2bT1B8P4xiG2XK9UfJaaX2f41HRY9T8Bi9sxb9Ooj9s84dt%2frDNH7b5wzZ%2f2OYP2%2fxhmz9s84dt%2frDNH7b5wzZ%2f2OYP2%2fxhmz9s84dt%2frDNH7b5wzZ%2f2OYP2%2fxhmz9s84dt%2frDNH7b5wzZ%2f2OYP2%2fxhmz9s84dt%2frDNH7b5wzZ%2f2OYP2%2fxhmz9s84dt%2frDNH7b5wzZ%2f2OYP2%2fxhmz9s84dt%2fjfY5l%2fhTxcV2fJv3yjRsjpjGq3Zf8UQDPlPCPWfUMxGqX8hqH%2fB6P%2fMohhFkDiEoP%2bCIP8K%2f08%2f%2ff%2f%2bP%2f8Ke9UdzamVrSt48%2bW%2f%2fjdK%2bbJT0gBHAA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</si>
</sst>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26"/>
      <color theme="1"/>
      <name val="Arial Rounded MT Bold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sz val="11"/>
      <color theme="3"/>
      <name val="Calibri"/>
      <family val="2"/>
      <scheme val="minor"/>
    </font>
    <font>
      <sz val="10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Arial Narrow"/>
      <family val="2"/>
    </font>
    <font>
      <sz val="11"/>
      <color theme="3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theme="0"/>
      <name val="Arial Narrow"/>
      <family val="2"/>
    </font>
    <font>
      <sz val="16"/>
      <color theme="1"/>
      <name val="Arial Rounded MT Bold"/>
      <family val="2"/>
    </font>
    <font>
      <sz val="12"/>
      <color theme="3"/>
      <name val="Arial Narrow"/>
      <family val="2"/>
    </font>
    <font>
      <sz val="12"/>
      <color theme="0"/>
      <name val="Arial Narrow"/>
      <family val="2"/>
    </font>
    <font>
      <sz val="14"/>
      <color theme="0"/>
      <name val="Arial Narrow"/>
      <family val="2"/>
    </font>
    <font>
      <b/>
      <sz val="14"/>
      <color theme="0"/>
      <name val="Arial Narrow"/>
      <family val="2"/>
    </font>
    <font>
      <sz val="11"/>
      <name val="Calibri"/>
      <family val="2"/>
      <scheme val="minor"/>
    </font>
    <font>
      <sz val="1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6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theme="7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rgb="FFFF0000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rgb="FF7030A0"/>
      </top>
      <bottom/>
      <diagonal/>
    </border>
    <border>
      <left/>
      <right/>
      <top/>
      <bottom style="thin">
        <color rgb="FF7030A0"/>
      </bottom>
      <diagonal/>
    </border>
    <border>
      <left style="thin">
        <color rgb="FF7030A0"/>
      </left>
      <right/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4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9" fillId="6" borderId="11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8" borderId="21" xfId="0" applyFont="1" applyFill="1" applyBorder="1" applyAlignment="1">
      <alignment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vertical="center" wrapText="1"/>
    </xf>
    <xf numFmtId="0" fontId="9" fillId="5" borderId="24" xfId="0" applyFont="1" applyFill="1" applyBorder="1" applyAlignment="1">
      <alignment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vertical="center" wrapText="1"/>
    </xf>
    <xf numFmtId="0" fontId="9" fillId="10" borderId="28" xfId="0" applyFont="1" applyFill="1" applyBorder="1" applyAlignment="1">
      <alignment vertical="center" wrapText="1"/>
    </xf>
    <xf numFmtId="0" fontId="10" fillId="10" borderId="27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9" borderId="25" xfId="0" applyFont="1" applyFill="1" applyBorder="1" applyAlignment="1">
      <alignment horizontal="center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6" borderId="49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vertical="center" wrapText="1"/>
    </xf>
    <xf numFmtId="0" fontId="2" fillId="5" borderId="23" xfId="0" applyFont="1" applyFill="1" applyBorder="1" applyAlignment="1">
      <alignment vertical="center" wrapText="1"/>
    </xf>
    <xf numFmtId="0" fontId="2" fillId="9" borderId="25" xfId="0" applyFont="1" applyFill="1" applyBorder="1" applyAlignment="1">
      <alignment vertical="center" wrapText="1"/>
    </xf>
    <xf numFmtId="0" fontId="2" fillId="10" borderId="27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0" fontId="4" fillId="10" borderId="28" xfId="0" applyFont="1" applyFill="1" applyBorder="1" applyAlignment="1">
      <alignment vertical="center" wrapText="1"/>
    </xf>
    <xf numFmtId="0" fontId="4" fillId="10" borderId="28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6" xfId="0" applyFont="1" applyFill="1" applyBorder="1" applyAlignment="1" applyProtection="1">
      <alignment horizontal="center" vertical="center" wrapText="1"/>
      <protection locked="0"/>
    </xf>
    <xf numFmtId="0" fontId="18" fillId="3" borderId="49" xfId="0" applyFont="1" applyFill="1" applyBorder="1" applyAlignment="1" applyProtection="1">
      <alignment horizontal="center" vertical="center" wrapText="1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18" fillId="3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3" fillId="0" borderId="0" xfId="0" applyFont="1"/>
    <xf numFmtId="0" fontId="19" fillId="0" borderId="0" xfId="0" applyFont="1"/>
    <xf numFmtId="0" fontId="11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16" fillId="3" borderId="5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0" fillId="12" borderId="0" xfId="0" applyFont="1" applyFill="1"/>
    <xf numFmtId="0" fontId="9" fillId="6" borderId="49" xfId="0" applyFont="1" applyFill="1" applyBorder="1" applyAlignment="1">
      <alignment vertical="center" wrapText="1"/>
    </xf>
    <xf numFmtId="0" fontId="9" fillId="8" borderId="55" xfId="0" applyFont="1" applyFill="1" applyBorder="1" applyAlignment="1">
      <alignment vertical="center" wrapText="1"/>
    </xf>
    <xf numFmtId="0" fontId="18" fillId="3" borderId="56" xfId="0" applyFont="1" applyFill="1" applyBorder="1" applyAlignment="1" applyProtection="1">
      <alignment horizontal="center" vertical="center" wrapText="1"/>
      <protection locked="0"/>
    </xf>
    <xf numFmtId="0" fontId="9" fillId="7" borderId="54" xfId="0" applyFont="1" applyFill="1" applyBorder="1" applyAlignment="1">
      <alignment vertical="center" wrapText="1"/>
    </xf>
    <xf numFmtId="0" fontId="18" fillId="3" borderId="5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  <protection locked="0"/>
    </xf>
    <xf numFmtId="0" fontId="16" fillId="3" borderId="57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3" borderId="59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6" fillId="3" borderId="6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14" fontId="13" fillId="0" borderId="46" xfId="0" applyNumberFormat="1" applyFont="1" applyBorder="1" applyAlignment="1" applyProtection="1">
      <alignment horizontal="center"/>
      <protection locked="0"/>
    </xf>
    <xf numFmtId="14" fontId="13" fillId="0" borderId="48" xfId="0" applyNumberFormat="1" applyFont="1" applyBorder="1" applyAlignment="1" applyProtection="1">
      <alignment horizontal="center"/>
      <protection locked="0"/>
    </xf>
    <xf numFmtId="0" fontId="13" fillId="0" borderId="46" xfId="0" applyFont="1" applyBorder="1" applyAlignment="1" applyProtection="1">
      <alignment horizontal="left"/>
      <protection locked="0"/>
    </xf>
    <xf numFmtId="0" fontId="13" fillId="0" borderId="47" xfId="0" applyFont="1" applyBorder="1" applyAlignment="1" applyProtection="1">
      <alignment horizontal="left"/>
      <protection locked="0"/>
    </xf>
    <xf numFmtId="0" fontId="13" fillId="0" borderId="48" xfId="0" applyFont="1" applyBorder="1" applyAlignment="1" applyProtection="1">
      <alignment horizontal="left"/>
      <protection locked="0"/>
    </xf>
    <xf numFmtId="0" fontId="13" fillId="11" borderId="46" xfId="0" applyFont="1" applyFill="1" applyBorder="1" applyAlignment="1" applyProtection="1">
      <alignment horizontal="left"/>
      <protection locked="0"/>
    </xf>
    <xf numFmtId="0" fontId="13" fillId="11" borderId="47" xfId="0" applyFont="1" applyFill="1" applyBorder="1" applyAlignment="1" applyProtection="1">
      <alignment horizontal="left"/>
      <protection locked="0"/>
    </xf>
    <xf numFmtId="0" fontId="13" fillId="11" borderId="48" xfId="0" applyFont="1" applyFill="1" applyBorder="1" applyAlignment="1" applyProtection="1">
      <alignment horizontal="left"/>
      <protection locked="0"/>
    </xf>
    <xf numFmtId="14" fontId="13" fillId="11" borderId="46" xfId="0" applyNumberFormat="1" applyFont="1" applyFill="1" applyBorder="1" applyAlignment="1" applyProtection="1">
      <alignment horizontal="center"/>
      <protection locked="0"/>
    </xf>
    <xf numFmtId="14" fontId="13" fillId="11" borderId="48" xfId="0" applyNumberFormat="1" applyFont="1" applyFill="1" applyBorder="1" applyAlignment="1" applyProtection="1">
      <alignment horizontal="center"/>
      <protection locked="0"/>
    </xf>
    <xf numFmtId="0" fontId="20" fillId="12" borderId="51" xfId="0" applyFont="1" applyFill="1" applyBorder="1" applyAlignment="1">
      <alignment horizontal="left"/>
    </xf>
    <xf numFmtId="0" fontId="20" fillId="12" borderId="52" xfId="0" applyFont="1" applyFill="1" applyBorder="1" applyAlignment="1">
      <alignment horizontal="left"/>
    </xf>
    <xf numFmtId="0" fontId="2" fillId="0" borderId="0" xfId="0" applyFont="1"/>
    <xf numFmtId="0" fontId="19" fillId="12" borderId="0" xfId="0" applyFont="1" applyFill="1" applyAlignment="1">
      <alignment horizontal="center" vertical="center"/>
    </xf>
    <xf numFmtId="0" fontId="21" fillId="12" borderId="4" xfId="0" applyFont="1" applyFill="1" applyBorder="1" applyAlignment="1">
      <alignment horizontal="left"/>
    </xf>
    <xf numFmtId="0" fontId="19" fillId="12" borderId="0" xfId="0" applyFont="1" applyFill="1" applyAlignment="1">
      <alignment horizontal="center" vertical="center" wrapText="1"/>
    </xf>
    <xf numFmtId="0" fontId="19" fillId="12" borderId="5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13" fillId="9" borderId="2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center" wrapText="1"/>
    </xf>
    <xf numFmtId="0" fontId="9" fillId="9" borderId="25" xfId="0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CCECFF"/>
      <color rgb="FFCCCC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>
                <a:latin typeface="Arial Rounded MT Bold" panose="020F0704030504030204" pitchFamily="34" charset="0"/>
              </a:rPr>
              <a:t>Alchemy</a:t>
            </a:r>
            <a:r>
              <a:rPr lang="en-GB" sz="1800" baseline="0">
                <a:latin typeface="Arial Rounded MT Bold" panose="020F0704030504030204" pitchFamily="34" charset="0"/>
              </a:rPr>
              <a:t> Proposal Quality Chart</a:t>
            </a:r>
            <a:endParaRPr lang="en-GB" sz="1800">
              <a:latin typeface="Arial Rounded MT Bold" panose="020F07040305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9.6869256373628143E-2"/>
          <c:y val="9.2188983855650511E-2"/>
          <c:w val="0.87975943191150185"/>
          <c:h val="0.695877545221377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Dashboard!$D$7</c:f>
              <c:strCache>
                <c:ptCount val="1"/>
                <c:pt idx="0">
                  <c:v>First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00B0F0"/>
              </a:solidFill>
              <a:ln w="9525" cap="flat" cmpd="sng" algn="ctr">
                <a:solidFill>
                  <a:schemeClr val="accent1">
                    <a:lumMod val="20000"/>
                    <a:lumOff val="80000"/>
                  </a:schemeClr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92EA-43FD-86A8-17344A7F8A4B}"/>
              </c:ext>
            </c:extLst>
          </c:dPt>
          <c:cat>
            <c:strRef>
              <c:f>Dashboard!$B$8:$B$16</c:f>
              <c:strCache>
                <c:ptCount val="9"/>
                <c:pt idx="0">
                  <c:v>CONFORMANT</c:v>
                </c:pt>
                <c:pt idx="1">
                  <c:v>CLEAR DOCUMENT</c:v>
                </c:pt>
                <c:pt idx="2">
                  <c:v>ENTICING DOCUMENT</c:v>
                </c:pt>
                <c:pt idx="3">
                  <c:v>RECEPTIVITY</c:v>
                </c:pt>
                <c:pt idx="4">
                  <c:v>GRAPHICAL</c:v>
                </c:pt>
                <c:pt idx="5">
                  <c:v>DESIGN</c:v>
                </c:pt>
                <c:pt idx="6">
                  <c:v>BUSINESS CASE</c:v>
                </c:pt>
                <c:pt idx="7">
                  <c:v>COMPETITIVE </c:v>
                </c:pt>
                <c:pt idx="8">
                  <c:v>QUALITY SCORE</c:v>
                </c:pt>
              </c:strCache>
            </c:strRef>
          </c:cat>
          <c:val>
            <c:numRef>
              <c:f>Dashboard!$D$8:$D$16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A-43FD-86A8-17344A7F8A4B}"/>
            </c:ext>
          </c:extLst>
        </c:ser>
        <c:ser>
          <c:idx val="2"/>
          <c:order val="1"/>
          <c:tx>
            <c:strRef>
              <c:f>Dashboard!$E$7</c:f>
              <c:strCache>
                <c:ptCount val="1"/>
                <c:pt idx="0">
                  <c:v>Second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0070C0"/>
              </a:solidFill>
              <a:ln w="9525" cap="flat" cmpd="sng" algn="ctr">
                <a:solidFill>
                  <a:schemeClr val="accent5">
                    <a:lumMod val="40000"/>
                    <a:lumOff val="60000"/>
                  </a:schemeClr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92EA-43FD-86A8-17344A7F8A4B}"/>
              </c:ext>
            </c:extLst>
          </c:dPt>
          <c:cat>
            <c:strRef>
              <c:f>Dashboard!$B$8:$B$16</c:f>
              <c:strCache>
                <c:ptCount val="9"/>
                <c:pt idx="0">
                  <c:v>CONFORMANT</c:v>
                </c:pt>
                <c:pt idx="1">
                  <c:v>CLEAR DOCUMENT</c:v>
                </c:pt>
                <c:pt idx="2">
                  <c:v>ENTICING DOCUMENT</c:v>
                </c:pt>
                <c:pt idx="3">
                  <c:v>RECEPTIVITY</c:v>
                </c:pt>
                <c:pt idx="4">
                  <c:v>GRAPHICAL</c:v>
                </c:pt>
                <c:pt idx="5">
                  <c:v>DESIGN</c:v>
                </c:pt>
                <c:pt idx="6">
                  <c:v>BUSINESS CASE</c:v>
                </c:pt>
                <c:pt idx="7">
                  <c:v>COMPETITIVE </c:v>
                </c:pt>
                <c:pt idx="8">
                  <c:v>QUALITY SCORE</c:v>
                </c:pt>
              </c:strCache>
            </c:strRef>
          </c:cat>
          <c:val>
            <c:numRef>
              <c:f>Dashboard!$E$8:$E$16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A-43FD-86A8-17344A7F8A4B}"/>
            </c:ext>
          </c:extLst>
        </c:ser>
        <c:ser>
          <c:idx val="3"/>
          <c:order val="2"/>
          <c:tx>
            <c:strRef>
              <c:f>Dashboard!$F$7</c:f>
              <c:strCache>
                <c:ptCount val="1"/>
                <c:pt idx="0">
                  <c:v>Submission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9525" cap="flat" cmpd="sng" algn="ctr">
                <a:solidFill>
                  <a:schemeClr val="accent5">
                    <a:lumMod val="60000"/>
                    <a:lumOff val="40000"/>
                  </a:schemeClr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92EA-43FD-86A8-17344A7F8A4B}"/>
              </c:ext>
            </c:extLst>
          </c:dPt>
          <c:cat>
            <c:strRef>
              <c:f>Dashboard!$B$8:$B$16</c:f>
              <c:strCache>
                <c:ptCount val="9"/>
                <c:pt idx="0">
                  <c:v>CONFORMANT</c:v>
                </c:pt>
                <c:pt idx="1">
                  <c:v>CLEAR DOCUMENT</c:v>
                </c:pt>
                <c:pt idx="2">
                  <c:v>ENTICING DOCUMENT</c:v>
                </c:pt>
                <c:pt idx="3">
                  <c:v>RECEPTIVITY</c:v>
                </c:pt>
                <c:pt idx="4">
                  <c:v>GRAPHICAL</c:v>
                </c:pt>
                <c:pt idx="5">
                  <c:v>DESIGN</c:v>
                </c:pt>
                <c:pt idx="6">
                  <c:v>BUSINESS CASE</c:v>
                </c:pt>
                <c:pt idx="7">
                  <c:v>COMPETITIVE </c:v>
                </c:pt>
                <c:pt idx="8">
                  <c:v>QUALITY SCORE</c:v>
                </c:pt>
              </c:strCache>
            </c:strRef>
          </c:cat>
          <c:val>
            <c:numRef>
              <c:f>Dashboard!$F$8:$F$16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A-43FD-86A8-17344A7F8A4B}"/>
            </c:ext>
          </c:extLst>
        </c:ser>
        <c:ser>
          <c:idx val="0"/>
          <c:order val="3"/>
          <c:tx>
            <c:strRef>
              <c:f>Dashboard!$C$7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DB55-4D26-9D8C-CE9386831CC0}"/>
              </c:ext>
            </c:extLst>
          </c:dPt>
          <c:cat>
            <c:strRef>
              <c:f>Dashboard!$B$8:$B$16</c:f>
              <c:strCache>
                <c:ptCount val="9"/>
                <c:pt idx="0">
                  <c:v>CONFORMANT</c:v>
                </c:pt>
                <c:pt idx="1">
                  <c:v>CLEAR DOCUMENT</c:v>
                </c:pt>
                <c:pt idx="2">
                  <c:v>ENTICING DOCUMENT</c:v>
                </c:pt>
                <c:pt idx="3">
                  <c:v>RECEPTIVITY</c:v>
                </c:pt>
                <c:pt idx="4">
                  <c:v>GRAPHICAL</c:v>
                </c:pt>
                <c:pt idx="5">
                  <c:v>DESIGN</c:v>
                </c:pt>
                <c:pt idx="6">
                  <c:v>BUSINESS CASE</c:v>
                </c:pt>
                <c:pt idx="7">
                  <c:v>COMPETITIVE </c:v>
                </c:pt>
                <c:pt idx="8">
                  <c:v>QUALITY SCORE</c:v>
                </c:pt>
              </c:strCache>
            </c:strRef>
          </c:cat>
          <c:val>
            <c:numRef>
              <c:f>Dashboard!$C$8:$C$16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A-43FD-86A8-17344A7F8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236114208"/>
        <c:axId val="-236116384"/>
      </c:barChart>
      <c:catAx>
        <c:axId val="-23611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36116384"/>
        <c:crosses val="autoZero"/>
        <c:auto val="1"/>
        <c:lblAlgn val="ctr"/>
        <c:lblOffset val="100"/>
        <c:noMultiLvlLbl val="0"/>
      </c:catAx>
      <c:valAx>
        <c:axId val="-23611638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36114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Alchemy</a:t>
            </a:r>
            <a:r>
              <a:rPr lang="en-GB" sz="1800" baseline="0"/>
              <a:t> Proposal </a:t>
            </a:r>
            <a:r>
              <a:rPr lang="en-GB" sz="1800"/>
              <a:t>Quality Wheel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Dashboard!$C$7</c:f>
              <c:strCache>
                <c:ptCount val="1"/>
                <c:pt idx="0">
                  <c:v>Target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Dashboard!$B$8:$B$15</c:f>
              <c:strCache>
                <c:ptCount val="8"/>
                <c:pt idx="0">
                  <c:v>CONFORMANT</c:v>
                </c:pt>
                <c:pt idx="1">
                  <c:v>CLEAR DOCUMENT</c:v>
                </c:pt>
                <c:pt idx="2">
                  <c:v>ENTICING DOCUMENT</c:v>
                </c:pt>
                <c:pt idx="3">
                  <c:v>RECEPTIVITY</c:v>
                </c:pt>
                <c:pt idx="4">
                  <c:v>GRAPHICAL</c:v>
                </c:pt>
                <c:pt idx="5">
                  <c:v>DESIGN</c:v>
                </c:pt>
                <c:pt idx="6">
                  <c:v>BUSINESS CASE</c:v>
                </c:pt>
                <c:pt idx="7">
                  <c:v>COMPETITIVE </c:v>
                </c:pt>
              </c:strCache>
            </c:strRef>
          </c:cat>
          <c:val>
            <c:numRef>
              <c:f>Dashboard!$C$8:$C$15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9-460F-BC1C-1DE004F88C9A}"/>
            </c:ext>
          </c:extLst>
        </c:ser>
        <c:ser>
          <c:idx val="1"/>
          <c:order val="1"/>
          <c:tx>
            <c:strRef>
              <c:f>Dashboard!$D$7</c:f>
              <c:strCache>
                <c:ptCount val="1"/>
                <c:pt idx="0">
                  <c:v>First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Dashboard!$B$8:$B$15</c:f>
              <c:strCache>
                <c:ptCount val="8"/>
                <c:pt idx="0">
                  <c:v>CONFORMANT</c:v>
                </c:pt>
                <c:pt idx="1">
                  <c:v>CLEAR DOCUMENT</c:v>
                </c:pt>
                <c:pt idx="2">
                  <c:v>ENTICING DOCUMENT</c:v>
                </c:pt>
                <c:pt idx="3">
                  <c:v>RECEPTIVITY</c:v>
                </c:pt>
                <c:pt idx="4">
                  <c:v>GRAPHICAL</c:v>
                </c:pt>
                <c:pt idx="5">
                  <c:v>DESIGN</c:v>
                </c:pt>
                <c:pt idx="6">
                  <c:v>BUSINESS CASE</c:v>
                </c:pt>
                <c:pt idx="7">
                  <c:v>COMPETITIVE </c:v>
                </c:pt>
              </c:strCache>
            </c:strRef>
          </c:cat>
          <c:val>
            <c:numRef>
              <c:f>Dashboard!$D$8:$D$15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9-460F-BC1C-1DE004F88C9A}"/>
            </c:ext>
          </c:extLst>
        </c:ser>
        <c:ser>
          <c:idx val="2"/>
          <c:order val="2"/>
          <c:tx>
            <c:strRef>
              <c:f>Dashboard!$E$7</c:f>
              <c:strCache>
                <c:ptCount val="1"/>
                <c:pt idx="0">
                  <c:v>Second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Dashboard!$B$8:$B$15</c:f>
              <c:strCache>
                <c:ptCount val="8"/>
                <c:pt idx="0">
                  <c:v>CONFORMANT</c:v>
                </c:pt>
                <c:pt idx="1">
                  <c:v>CLEAR DOCUMENT</c:v>
                </c:pt>
                <c:pt idx="2">
                  <c:v>ENTICING DOCUMENT</c:v>
                </c:pt>
                <c:pt idx="3">
                  <c:v>RECEPTIVITY</c:v>
                </c:pt>
                <c:pt idx="4">
                  <c:v>GRAPHICAL</c:v>
                </c:pt>
                <c:pt idx="5">
                  <c:v>DESIGN</c:v>
                </c:pt>
                <c:pt idx="6">
                  <c:v>BUSINESS CASE</c:v>
                </c:pt>
                <c:pt idx="7">
                  <c:v>COMPETITIVE </c:v>
                </c:pt>
              </c:strCache>
            </c:strRef>
          </c:cat>
          <c:val>
            <c:numRef>
              <c:f>Dashboard!$E$8:$E$15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9-460F-BC1C-1DE004F88C9A}"/>
            </c:ext>
          </c:extLst>
        </c:ser>
        <c:ser>
          <c:idx val="3"/>
          <c:order val="3"/>
          <c:tx>
            <c:strRef>
              <c:f>Dashboard!$F$7</c:f>
              <c:strCache>
                <c:ptCount val="1"/>
                <c:pt idx="0">
                  <c:v>Submission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Dashboard!$B$8:$B$15</c:f>
              <c:strCache>
                <c:ptCount val="8"/>
                <c:pt idx="0">
                  <c:v>CONFORMANT</c:v>
                </c:pt>
                <c:pt idx="1">
                  <c:v>CLEAR DOCUMENT</c:v>
                </c:pt>
                <c:pt idx="2">
                  <c:v>ENTICING DOCUMENT</c:v>
                </c:pt>
                <c:pt idx="3">
                  <c:v>RECEPTIVITY</c:v>
                </c:pt>
                <c:pt idx="4">
                  <c:v>GRAPHICAL</c:v>
                </c:pt>
                <c:pt idx="5">
                  <c:v>DESIGN</c:v>
                </c:pt>
                <c:pt idx="6">
                  <c:v>BUSINESS CASE</c:v>
                </c:pt>
                <c:pt idx="7">
                  <c:v>COMPETITIVE </c:v>
                </c:pt>
              </c:strCache>
            </c:strRef>
          </c:cat>
          <c:val>
            <c:numRef>
              <c:f>Dashboard!$F$8:$F$15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9-460F-BC1C-1DE004F88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36116928"/>
        <c:axId val="-236114752"/>
      </c:radarChart>
      <c:catAx>
        <c:axId val="-23611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-236114752"/>
        <c:crosses val="autoZero"/>
        <c:auto val="1"/>
        <c:lblAlgn val="ctr"/>
        <c:lblOffset val="100"/>
        <c:noMultiLvlLbl val="0"/>
      </c:catAx>
      <c:valAx>
        <c:axId val="-23611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-23611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83820</xdr:rowOff>
    </xdr:from>
    <xdr:to>
      <xdr:col>11</xdr:col>
      <xdr:colOff>350520</xdr:colOff>
      <xdr:row>31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786765</xdr:colOff>
      <xdr:row>1</xdr:row>
      <xdr:rowOff>45720</xdr:rowOff>
    </xdr:from>
    <xdr:to>
      <xdr:col>11</xdr:col>
      <xdr:colOff>197728</xdr:colOff>
      <xdr:row>1</xdr:row>
      <xdr:rowOff>365760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349490" y="121920"/>
          <a:ext cx="1163563" cy="32004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37</xdr:row>
      <xdr:rowOff>34290</xdr:rowOff>
    </xdr:from>
    <xdr:to>
      <xdr:col>12</xdr:col>
      <xdr:colOff>7620</xdr:colOff>
      <xdr:row>64</xdr:row>
      <xdr:rowOff>160020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9</xdr:col>
      <xdr:colOff>434340</xdr:colOff>
      <xdr:row>34</xdr:row>
      <xdr:rowOff>45720</xdr:rowOff>
    </xdr:from>
    <xdr:ext cx="1192138" cy="32004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208520" y="121920"/>
          <a:ext cx="1192138" cy="3200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777240</xdr:colOff>
      <xdr:row>1</xdr:row>
      <xdr:rowOff>55245</xdr:rowOff>
    </xdr:from>
    <xdr:to>
      <xdr:col>11</xdr:col>
      <xdr:colOff>306313</xdr:colOff>
      <xdr:row>1</xdr:row>
      <xdr:rowOff>375285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120890" y="236220"/>
          <a:ext cx="1195948" cy="320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224790</xdr:colOff>
      <xdr:row>1</xdr:row>
      <xdr:rowOff>38100</xdr:rowOff>
    </xdr:from>
    <xdr:to>
      <xdr:col>9</xdr:col>
      <xdr:colOff>1416928</xdr:colOff>
      <xdr:row>1</xdr:row>
      <xdr:rowOff>358140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10748010" y="228600"/>
          <a:ext cx="1192138" cy="320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224790</xdr:colOff>
      <xdr:row>1</xdr:row>
      <xdr:rowOff>38100</xdr:rowOff>
    </xdr:from>
    <xdr:to>
      <xdr:col>9</xdr:col>
      <xdr:colOff>1416928</xdr:colOff>
      <xdr:row>1</xdr:row>
      <xdr:rowOff>358140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10748010" y="228600"/>
          <a:ext cx="1192138" cy="320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224790</xdr:colOff>
      <xdr:row>1</xdr:row>
      <xdr:rowOff>38100</xdr:rowOff>
    </xdr:from>
    <xdr:to>
      <xdr:col>9</xdr:col>
      <xdr:colOff>1416928</xdr:colOff>
      <xdr:row>1</xdr:row>
      <xdr:rowOff>358140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10748010" y="228600"/>
          <a:ext cx="1192138" cy="32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B1:Z37"/>
  <sheetViews>
    <sheetView showGridLines="0" tabSelected="1" topLeftCell="B1" workbookViewId="0">
      <selection activeCell="C4" sqref="C4:H4"/>
    </sheetView>
  </sheetViews>
  <sheetFormatPr defaultColWidth="8.77734375" defaultRowHeight="13.8" x14ac:dyDescent="0.25"/>
  <cols>
    <col min="1" max="1" width="0.77734375" style="104" customWidth="1"/>
    <col min="2" max="2" width="23.77734375" style="104" customWidth="1"/>
    <col min="3" max="3" width="8.21875" style="104" customWidth="1"/>
    <col min="4" max="6" width="11.77734375" style="104" customWidth="1"/>
    <col min="7" max="7" width="23.77734375" style="104" customWidth="1"/>
    <col min="8" max="8" width="5.21875" style="104" customWidth="1"/>
    <col min="9" max="9" width="1.77734375" style="104" customWidth="1"/>
    <col min="10" max="10" width="17.5546875" style="104" customWidth="1"/>
    <col min="11" max="11" width="8.77734375" style="104" customWidth="1"/>
    <col min="12" max="12" width="5.21875" style="104" customWidth="1"/>
    <col min="13" max="13" width="1.21875" style="104" customWidth="1"/>
    <col min="14" max="16384" width="8.77734375" style="104"/>
  </cols>
  <sheetData>
    <row r="1" spans="2:26" s="7" customFormat="1" ht="6" customHeight="1" thickBot="1" x14ac:dyDescent="0.35">
      <c r="D1" s="9"/>
      <c r="E1" s="9"/>
      <c r="F1" s="9"/>
      <c r="G1" s="9"/>
      <c r="H1" s="10"/>
      <c r="I1" s="10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2:26" s="7" customFormat="1" ht="32.549999999999997" customHeight="1" thickBot="1" x14ac:dyDescent="0.35">
      <c r="B2" s="144" t="s">
        <v>185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2:26" ht="6" customHeight="1" x14ac:dyDescent="0.25"/>
    <row r="4" spans="2:26" ht="18" x14ac:dyDescent="0.35">
      <c r="B4" s="113" t="s">
        <v>171</v>
      </c>
      <c r="C4" s="149"/>
      <c r="D4" s="150"/>
      <c r="E4" s="150"/>
      <c r="F4" s="150"/>
      <c r="G4" s="150"/>
      <c r="H4" s="151"/>
      <c r="I4" s="157" t="s">
        <v>184</v>
      </c>
      <c r="J4" s="158"/>
      <c r="K4" s="147"/>
      <c r="L4" s="148"/>
    </row>
    <row r="6" spans="2:26" x14ac:dyDescent="0.25">
      <c r="D6" s="159" t="s">
        <v>179</v>
      </c>
      <c r="E6" s="159"/>
    </row>
    <row r="7" spans="2:26" ht="18" x14ac:dyDescent="0.35">
      <c r="B7" s="108" t="s">
        <v>177</v>
      </c>
      <c r="C7" s="108" t="s">
        <v>178</v>
      </c>
      <c r="D7" s="108" t="s">
        <v>180</v>
      </c>
      <c r="E7" s="108" t="s">
        <v>181</v>
      </c>
      <c r="F7" s="108" t="s">
        <v>11</v>
      </c>
    </row>
    <row r="8" spans="2:26" x14ac:dyDescent="0.25">
      <c r="B8" s="104" t="str">
        <f>'1st Review'!B94</f>
        <v>CONFORMANT</v>
      </c>
      <c r="C8" s="109">
        <f>Settings!C20</f>
        <v>2</v>
      </c>
      <c r="D8" s="109">
        <f>'1st Review'!D94</f>
        <v>0</v>
      </c>
      <c r="E8" s="109">
        <f>'2nd Review'!D94</f>
        <v>0</v>
      </c>
      <c r="F8" s="109">
        <f>Submission!D94</f>
        <v>0</v>
      </c>
    </row>
    <row r="9" spans="2:26" x14ac:dyDescent="0.25">
      <c r="B9" s="104" t="str">
        <f>'1st Review'!B95</f>
        <v>CLEAR DOCUMENT</v>
      </c>
      <c r="C9" s="109">
        <f>Settings!C21</f>
        <v>2</v>
      </c>
      <c r="D9" s="109">
        <f>'1st Review'!D95</f>
        <v>0</v>
      </c>
      <c r="E9" s="109">
        <f>'2nd Review'!D95</f>
        <v>0</v>
      </c>
      <c r="F9" s="109">
        <f>Submission!D95</f>
        <v>0</v>
      </c>
    </row>
    <row r="10" spans="2:26" x14ac:dyDescent="0.25">
      <c r="B10" s="104" t="str">
        <f>'1st Review'!B96</f>
        <v>ENTICING DOCUMENT</v>
      </c>
      <c r="C10" s="109">
        <f>Settings!C22</f>
        <v>2</v>
      </c>
      <c r="D10" s="109">
        <f>'1st Review'!D96</f>
        <v>0</v>
      </c>
      <c r="E10" s="109">
        <f>'2nd Review'!D96</f>
        <v>0</v>
      </c>
      <c r="F10" s="109">
        <f>Submission!D96</f>
        <v>0</v>
      </c>
    </row>
    <row r="11" spans="2:26" x14ac:dyDescent="0.25">
      <c r="B11" s="104" t="str">
        <f>'1st Review'!B97</f>
        <v>RECEPTIVITY</v>
      </c>
      <c r="C11" s="109">
        <f>Settings!C23</f>
        <v>2</v>
      </c>
      <c r="D11" s="109">
        <f>'1st Review'!D97</f>
        <v>0</v>
      </c>
      <c r="E11" s="109">
        <f>'2nd Review'!D97</f>
        <v>0</v>
      </c>
      <c r="F11" s="109">
        <f>Submission!D97</f>
        <v>0</v>
      </c>
    </row>
    <row r="12" spans="2:26" x14ac:dyDescent="0.25">
      <c r="B12" s="104" t="str">
        <f>'1st Review'!B98</f>
        <v>GRAPHICAL</v>
      </c>
      <c r="C12" s="109">
        <f>Settings!C24</f>
        <v>2</v>
      </c>
      <c r="D12" s="109">
        <f>'1st Review'!D98</f>
        <v>0</v>
      </c>
      <c r="E12" s="109">
        <f>'2nd Review'!D98</f>
        <v>0</v>
      </c>
      <c r="F12" s="109">
        <f>Submission!D98</f>
        <v>0</v>
      </c>
    </row>
    <row r="13" spans="2:26" x14ac:dyDescent="0.25">
      <c r="B13" s="104" t="str">
        <f>'1st Review'!B99</f>
        <v>DESIGN</v>
      </c>
      <c r="C13" s="109">
        <f>Settings!C25</f>
        <v>2</v>
      </c>
      <c r="D13" s="109">
        <f>'1st Review'!D99</f>
        <v>0</v>
      </c>
      <c r="E13" s="109">
        <f>'2nd Review'!D99</f>
        <v>0</v>
      </c>
      <c r="F13" s="109">
        <f>Submission!D99</f>
        <v>0</v>
      </c>
    </row>
    <row r="14" spans="2:26" x14ac:dyDescent="0.25">
      <c r="B14" s="104" t="str">
        <f>'1st Review'!B100</f>
        <v>BUSINESS CASE</v>
      </c>
      <c r="C14" s="109">
        <f>Settings!C26</f>
        <v>2</v>
      </c>
      <c r="D14" s="109">
        <f>'1st Review'!D100</f>
        <v>0</v>
      </c>
      <c r="E14" s="109">
        <f>'2nd Review'!D100</f>
        <v>0</v>
      </c>
      <c r="F14" s="109">
        <f>Submission!D100</f>
        <v>0</v>
      </c>
    </row>
    <row r="15" spans="2:26" x14ac:dyDescent="0.25">
      <c r="B15" s="104" t="str">
        <f>'1st Review'!B101</f>
        <v xml:space="preserve">COMPETITIVE </v>
      </c>
      <c r="C15" s="109">
        <f>Settings!C27</f>
        <v>2</v>
      </c>
      <c r="D15" s="109">
        <f>'1st Review'!D101</f>
        <v>0</v>
      </c>
      <c r="E15" s="109">
        <f>'2nd Review'!D101</f>
        <v>0</v>
      </c>
      <c r="F15" s="109">
        <f>Submission!D101</f>
        <v>0</v>
      </c>
    </row>
    <row r="16" spans="2:26" x14ac:dyDescent="0.25">
      <c r="B16" s="104" t="s">
        <v>183</v>
      </c>
      <c r="C16" s="109">
        <f>ROUND(SUM(Settings!C20:C27)/8,1)</f>
        <v>2</v>
      </c>
      <c r="D16" s="109">
        <f t="shared" ref="D16:F16" si="0">ROUND(SUM(D8:D15)/8,1)</f>
        <v>0</v>
      </c>
      <c r="E16" s="109">
        <f t="shared" si="0"/>
        <v>0</v>
      </c>
      <c r="F16" s="109">
        <f t="shared" si="0"/>
        <v>0</v>
      </c>
    </row>
    <row r="34" spans="2:26" ht="7.2" customHeight="1" thickBot="1" x14ac:dyDescent="0.3"/>
    <row r="35" spans="2:26" s="7" customFormat="1" ht="32.549999999999997" customHeight="1" thickBot="1" x14ac:dyDescent="0.35">
      <c r="B35" s="144" t="s">
        <v>185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6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2:26" ht="6" customHeight="1" x14ac:dyDescent="0.25"/>
    <row r="37" spans="2:26" ht="18" x14ac:dyDescent="0.35">
      <c r="B37" s="113" t="s">
        <v>171</v>
      </c>
      <c r="C37" s="152">
        <f>C4</f>
        <v>0</v>
      </c>
      <c r="D37" s="153"/>
      <c r="E37" s="153"/>
      <c r="F37" s="153"/>
      <c r="G37" s="153"/>
      <c r="H37" s="154"/>
      <c r="I37" s="157"/>
      <c r="J37" s="158" t="s">
        <v>184</v>
      </c>
      <c r="K37" s="155">
        <f>K4</f>
        <v>0</v>
      </c>
      <c r="L37" s="156"/>
    </row>
  </sheetData>
  <sheetProtection algorithmName="SHA-512" hashValue="L5wswfmnJODQHjMwTKGiOe/8IiGWlCvZdCEW5r9L5nga79+oZsakriT37s8TrROMxum258wY9ZaqgdDeTBEciQ==" saltValue="K9HXyEX/6Mh4n1Wr3Fl5oA==" spinCount="100000" sheet="1" objects="1" scenarios="1"/>
  <mergeCells count="9">
    <mergeCell ref="B2:L2"/>
    <mergeCell ref="K4:L4"/>
    <mergeCell ref="C4:H4"/>
    <mergeCell ref="B35:L35"/>
    <mergeCell ref="C37:H37"/>
    <mergeCell ref="K37:L37"/>
    <mergeCell ref="I4:J4"/>
    <mergeCell ref="I37:J37"/>
    <mergeCell ref="D6:E6"/>
  </mergeCells>
  <dataValidations disablePrompts="1" count="1">
    <dataValidation type="list" showInputMessage="1" showErrorMessage="1" sqref="O10" xr:uid="{00000000-0002-0000-0100-000000000000}">
      <formula1>$O$8:$O$9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Rounded MT Bold,Regular"&amp;12Alchemy Proposal Toolkit&amp;R&amp;D</oddHeader>
    <oddFooter>&amp;LCopyright Martin Eckstein 2020&amp;RPage &amp;P</oddFooter>
  </headerFooter>
  <rowBreaks count="1" manualBreakCount="1">
    <brk id="32" max="16383" man="1"/>
  </rowBreaks>
  <colBreaks count="1" manualBreakCount="1">
    <brk id="1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1:AA31"/>
  <sheetViews>
    <sheetView showGridLines="0" workbookViewId="0">
      <selection activeCell="C6" sqref="C6"/>
    </sheetView>
  </sheetViews>
  <sheetFormatPr defaultColWidth="8.77734375" defaultRowHeight="13.8" x14ac:dyDescent="0.25"/>
  <cols>
    <col min="1" max="1" width="0.77734375" style="104" customWidth="1"/>
    <col min="2" max="2" width="25" style="104" customWidth="1"/>
    <col min="3" max="3" width="5.77734375" style="104" customWidth="1"/>
    <col min="4" max="4" width="1.77734375" style="104" customWidth="1"/>
    <col min="5" max="5" width="25" style="104" customWidth="1"/>
    <col min="6" max="6" width="5.77734375" style="104" customWidth="1"/>
    <col min="7" max="7" width="1.77734375" style="104" customWidth="1"/>
    <col min="8" max="8" width="25" style="104" customWidth="1"/>
    <col min="9" max="9" width="5.77734375" style="104" customWidth="1"/>
    <col min="10" max="10" width="1.77734375" style="104" customWidth="1"/>
    <col min="11" max="11" width="25" style="104" customWidth="1"/>
    <col min="12" max="12" width="5.77734375" style="104" customWidth="1"/>
    <col min="13" max="13" width="1.21875" style="104" customWidth="1"/>
    <col min="14" max="14" width="14" style="104" customWidth="1"/>
    <col min="15" max="16384" width="8.77734375" style="104"/>
  </cols>
  <sheetData>
    <row r="1" spans="2:27" s="7" customFormat="1" ht="6.75" customHeight="1" thickBot="1" x14ac:dyDescent="0.35">
      <c r="E1" s="9"/>
      <c r="F1" s="9"/>
      <c r="G1" s="9"/>
      <c r="H1" s="9"/>
      <c r="I1" s="10"/>
      <c r="J1" s="10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2:27" s="7" customFormat="1" ht="32.549999999999997" customHeight="1" thickBot="1" x14ac:dyDescent="0.35">
      <c r="B2" s="144" t="s">
        <v>186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2:27" ht="6" customHeight="1" x14ac:dyDescent="0.25"/>
    <row r="4" spans="2:27" ht="18" x14ac:dyDescent="0.35">
      <c r="B4" s="161" t="s">
        <v>172</v>
      </c>
      <c r="C4" s="161"/>
      <c r="E4" s="160" t="s">
        <v>187</v>
      </c>
      <c r="F4" s="160"/>
      <c r="G4" s="160"/>
      <c r="H4" s="160"/>
      <c r="I4" s="160"/>
      <c r="J4" s="160"/>
      <c r="K4" s="160"/>
      <c r="L4" s="160"/>
    </row>
    <row r="5" spans="2:27" s="105" customFormat="1" ht="15.6" x14ac:dyDescent="0.3">
      <c r="B5" s="82" t="s">
        <v>3</v>
      </c>
      <c r="C5" s="11" t="s">
        <v>2</v>
      </c>
      <c r="E5" s="83" t="s">
        <v>64</v>
      </c>
      <c r="F5" s="84" t="s">
        <v>2</v>
      </c>
      <c r="H5" s="85" t="s">
        <v>101</v>
      </c>
      <c r="I5" s="86" t="s">
        <v>2</v>
      </c>
      <c r="K5" s="87" t="s">
        <v>148</v>
      </c>
      <c r="L5" s="88" t="s">
        <v>2</v>
      </c>
      <c r="O5" s="106" t="s">
        <v>1</v>
      </c>
    </row>
    <row r="6" spans="2:27" x14ac:dyDescent="0.25">
      <c r="B6" s="70" t="s">
        <v>173</v>
      </c>
      <c r="C6" s="89" t="s">
        <v>1</v>
      </c>
      <c r="E6" s="73" t="s">
        <v>65</v>
      </c>
      <c r="F6" s="90" t="s">
        <v>1</v>
      </c>
      <c r="H6" s="75" t="s">
        <v>102</v>
      </c>
      <c r="I6" s="91" t="s">
        <v>1</v>
      </c>
      <c r="K6" s="77" t="s">
        <v>149</v>
      </c>
      <c r="L6" s="92" t="s">
        <v>1</v>
      </c>
      <c r="O6" s="107" t="s">
        <v>0</v>
      </c>
    </row>
    <row r="7" spans="2:27" x14ac:dyDescent="0.25">
      <c r="B7" s="70" t="s">
        <v>175</v>
      </c>
      <c r="C7" s="89" t="s">
        <v>1</v>
      </c>
      <c r="E7" s="73" t="s">
        <v>69</v>
      </c>
      <c r="F7" s="90" t="s">
        <v>1</v>
      </c>
      <c r="H7" s="75" t="s">
        <v>106</v>
      </c>
      <c r="I7" s="91" t="s">
        <v>1</v>
      </c>
      <c r="K7" s="77" t="s">
        <v>150</v>
      </c>
      <c r="L7" s="92" t="s">
        <v>1</v>
      </c>
    </row>
    <row r="8" spans="2:27" x14ac:dyDescent="0.25">
      <c r="B8" s="70" t="s">
        <v>176</v>
      </c>
      <c r="C8" s="89" t="s">
        <v>1</v>
      </c>
      <c r="E8" s="73" t="s">
        <v>72</v>
      </c>
      <c r="F8" s="90" t="s">
        <v>1</v>
      </c>
      <c r="H8" s="75" t="s">
        <v>111</v>
      </c>
      <c r="I8" s="91" t="s">
        <v>1</v>
      </c>
      <c r="K8" s="77" t="s">
        <v>152</v>
      </c>
      <c r="L8" s="92" t="s">
        <v>1</v>
      </c>
    </row>
    <row r="9" spans="2:27" x14ac:dyDescent="0.25">
      <c r="B9" s="70" t="s">
        <v>33</v>
      </c>
      <c r="C9" s="89" t="s">
        <v>1</v>
      </c>
      <c r="E9" s="31" t="s">
        <v>75</v>
      </c>
      <c r="F9" s="31" t="s">
        <v>2</v>
      </c>
      <c r="H9" s="75" t="s">
        <v>117</v>
      </c>
      <c r="I9" s="91" t="s">
        <v>1</v>
      </c>
      <c r="K9" s="77" t="s">
        <v>158</v>
      </c>
      <c r="L9" s="92" t="s">
        <v>1</v>
      </c>
    </row>
    <row r="10" spans="2:27" x14ac:dyDescent="0.25">
      <c r="B10" s="22" t="s">
        <v>32</v>
      </c>
      <c r="C10" s="78" t="s">
        <v>2</v>
      </c>
      <c r="E10" s="74" t="s">
        <v>76</v>
      </c>
      <c r="F10" s="97" t="s">
        <v>1</v>
      </c>
      <c r="H10" s="75" t="s">
        <v>122</v>
      </c>
      <c r="I10" s="91" t="s">
        <v>1</v>
      </c>
    </row>
    <row r="11" spans="2:27" x14ac:dyDescent="0.25">
      <c r="B11" s="71" t="s">
        <v>41</v>
      </c>
      <c r="C11" s="93" t="s">
        <v>1</v>
      </c>
      <c r="E11" s="74" t="s">
        <v>81</v>
      </c>
      <c r="F11" s="97" t="s">
        <v>1</v>
      </c>
      <c r="H11" s="75" t="s">
        <v>125</v>
      </c>
      <c r="I11" s="91" t="s">
        <v>1</v>
      </c>
    </row>
    <row r="12" spans="2:27" x14ac:dyDescent="0.25">
      <c r="B12" s="71" t="s">
        <v>190</v>
      </c>
      <c r="C12" s="93" t="s">
        <v>1</v>
      </c>
      <c r="E12" s="74" t="s">
        <v>86</v>
      </c>
      <c r="F12" s="97" t="s">
        <v>1</v>
      </c>
      <c r="H12" s="127"/>
      <c r="I12" s="112"/>
    </row>
    <row r="13" spans="2:27" x14ac:dyDescent="0.25">
      <c r="B13" s="71" t="s">
        <v>40</v>
      </c>
      <c r="C13" s="93" t="s">
        <v>1</v>
      </c>
      <c r="E13" s="74" t="s">
        <v>92</v>
      </c>
      <c r="F13" s="97" t="s">
        <v>1</v>
      </c>
      <c r="H13" s="36" t="s">
        <v>128</v>
      </c>
      <c r="I13" s="80" t="s">
        <v>2</v>
      </c>
    </row>
    <row r="14" spans="2:27" x14ac:dyDescent="0.25">
      <c r="B14" s="25" t="s">
        <v>47</v>
      </c>
      <c r="C14" s="79" t="s">
        <v>2</v>
      </c>
      <c r="E14" s="74" t="s">
        <v>97</v>
      </c>
      <c r="F14" s="97" t="s">
        <v>1</v>
      </c>
      <c r="H14" s="76" t="s">
        <v>134</v>
      </c>
      <c r="I14" s="94" t="s">
        <v>1</v>
      </c>
    </row>
    <row r="15" spans="2:27" x14ac:dyDescent="0.25">
      <c r="B15" s="72" t="s">
        <v>48</v>
      </c>
      <c r="C15" s="95" t="s">
        <v>1</v>
      </c>
      <c r="H15" s="76" t="s">
        <v>133</v>
      </c>
      <c r="I15" s="94" t="s">
        <v>1</v>
      </c>
    </row>
    <row r="16" spans="2:27" x14ac:dyDescent="0.25">
      <c r="B16" s="72" t="s">
        <v>53</v>
      </c>
      <c r="C16" s="95" t="s">
        <v>1</v>
      </c>
      <c r="H16" s="76" t="s">
        <v>139</v>
      </c>
      <c r="I16" s="94" t="s">
        <v>1</v>
      </c>
    </row>
    <row r="17" spans="2:9" x14ac:dyDescent="0.25">
      <c r="B17" s="81" t="s">
        <v>58</v>
      </c>
      <c r="C17" s="96" t="s">
        <v>1</v>
      </c>
      <c r="H17" s="76" t="s">
        <v>141</v>
      </c>
      <c r="I17" s="94" t="s">
        <v>1</v>
      </c>
    </row>
    <row r="18" spans="2:9" ht="6" customHeight="1" x14ac:dyDescent="0.25"/>
    <row r="19" spans="2:9" ht="18" x14ac:dyDescent="0.35">
      <c r="B19" s="161" t="s">
        <v>178</v>
      </c>
      <c r="C19" s="161"/>
      <c r="E19" s="162" t="s">
        <v>188</v>
      </c>
    </row>
    <row r="20" spans="2:9" ht="16.5" customHeight="1" x14ac:dyDescent="0.25">
      <c r="B20" s="17" t="str">
        <f>Dashboard!B8</f>
        <v>CONFORMANT</v>
      </c>
      <c r="C20" s="98">
        <v>2</v>
      </c>
      <c r="E20" s="162"/>
    </row>
    <row r="21" spans="2:9" ht="15.6" x14ac:dyDescent="0.25">
      <c r="B21" s="22" t="str">
        <f>Dashboard!B9</f>
        <v>CLEAR DOCUMENT</v>
      </c>
      <c r="C21" s="99">
        <v>2</v>
      </c>
      <c r="E21" s="162"/>
    </row>
    <row r="22" spans="2:9" ht="15.6" x14ac:dyDescent="0.25">
      <c r="B22" s="114" t="str">
        <f>Dashboard!B10</f>
        <v>ENTICING DOCUMENT</v>
      </c>
      <c r="C22" s="100">
        <v>2</v>
      </c>
      <c r="E22" s="162"/>
    </row>
    <row r="23" spans="2:9" ht="15.6" x14ac:dyDescent="0.25">
      <c r="B23" s="117" t="str">
        <f>Dashboard!B11</f>
        <v>RECEPTIVITY</v>
      </c>
      <c r="C23" s="118">
        <v>2</v>
      </c>
      <c r="E23" s="162"/>
    </row>
    <row r="24" spans="2:9" ht="15.6" x14ac:dyDescent="0.25">
      <c r="B24" s="115" t="str">
        <f>Dashboard!B12</f>
        <v>GRAPHICAL</v>
      </c>
      <c r="C24" s="116">
        <v>2</v>
      </c>
      <c r="E24" s="162"/>
    </row>
    <row r="25" spans="2:9" ht="15.6" x14ac:dyDescent="0.25">
      <c r="B25" s="33" t="str">
        <f>Dashboard!B13</f>
        <v>DESIGN</v>
      </c>
      <c r="C25" s="101">
        <v>2</v>
      </c>
      <c r="E25" s="162"/>
    </row>
    <row r="26" spans="2:9" ht="15.6" x14ac:dyDescent="0.25">
      <c r="B26" s="36" t="str">
        <f>Dashboard!B14</f>
        <v>BUSINESS CASE</v>
      </c>
      <c r="C26" s="102">
        <v>2</v>
      </c>
      <c r="E26" s="162"/>
    </row>
    <row r="27" spans="2:9" ht="15.6" x14ac:dyDescent="0.25">
      <c r="B27" s="38" t="str">
        <f>Dashboard!B15</f>
        <v xml:space="preserve">COMPETITIVE </v>
      </c>
      <c r="C27" s="103">
        <v>2</v>
      </c>
      <c r="E27" s="163"/>
    </row>
    <row r="28" spans="2:9" ht="7.5" customHeight="1" x14ac:dyDescent="0.25"/>
    <row r="31" spans="2:9" ht="18" x14ac:dyDescent="0.35">
      <c r="B31" s="108"/>
    </row>
  </sheetData>
  <sheetProtection algorithmName="SHA-512" hashValue="yawS0DQm1mIqKl4x6dJh+SMdh7LbFWZXr/760gKtvubDvvsVcM2DRaZFPvRqpAq+O+rNKpfDwGStT3IZHkJUlA==" saltValue="1v5s1wLy71fshY5N6QKdSg==" spinCount="100000" sheet="1" objects="1" scenarios="1"/>
  <mergeCells count="5">
    <mergeCell ref="B2:L2"/>
    <mergeCell ref="E4:L4"/>
    <mergeCell ref="B4:C4"/>
    <mergeCell ref="B19:C19"/>
    <mergeCell ref="E19:E27"/>
  </mergeCells>
  <dataValidations count="2">
    <dataValidation type="list" showInputMessage="1" showErrorMessage="1" sqref="L6:L9 C6:C9 I14:I17 I6:I12 C11:C13 F6:F8 C15:C17 F10:F11 F12:F14" xr:uid="{00000000-0002-0000-0200-000000000000}">
      <formula1>$O$5:$O$6</formula1>
    </dataValidation>
    <dataValidation type="whole" allowBlank="1" showInputMessage="1" showErrorMessage="1" sqref="C20:C27" xr:uid="{00000000-0002-0000-0200-000001000000}">
      <formula1>0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Rounded MT Bold,Regular"&amp;12Alchemy Proposal Toolkit&amp;RMay 2020</oddHeader>
    <oddFooter>&amp;LCopyright Martin Eckstein 2020&amp;RPage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B1:AB103"/>
  <sheetViews>
    <sheetView showGridLines="0" zoomScale="90" zoomScaleNormal="90" workbookViewId="0">
      <selection activeCell="E6" sqref="E6"/>
    </sheetView>
  </sheetViews>
  <sheetFormatPr defaultColWidth="8.77734375" defaultRowHeight="14.4" x14ac:dyDescent="0.3"/>
  <cols>
    <col min="1" max="1" width="1.21875" style="1" customWidth="1"/>
    <col min="2" max="2" width="31.44140625" style="1" customWidth="1"/>
    <col min="3" max="3" width="4.5546875" style="1" customWidth="1"/>
    <col min="4" max="4" width="7.21875" style="1" customWidth="1"/>
    <col min="5" max="8" width="21.77734375" style="9" customWidth="1"/>
    <col min="9" max="10" width="21.77734375" style="10" customWidth="1"/>
    <col min="11" max="11" width="1.77734375" style="2" customWidth="1"/>
    <col min="12" max="12" width="8.77734375" style="2" customWidth="1"/>
    <col min="13" max="13" width="9" style="2" customWidth="1"/>
    <col min="14" max="24" width="9" style="2" bestFit="1" customWidth="1"/>
    <col min="25" max="25" width="11.5546875" style="141" bestFit="1" customWidth="1"/>
    <col min="26" max="26" width="9" style="141" bestFit="1" customWidth="1"/>
    <col min="27" max="28" width="8.77734375" style="2"/>
    <col min="29" max="16384" width="8.77734375" style="1"/>
  </cols>
  <sheetData>
    <row r="1" spans="2:28" ht="6" customHeight="1" thickBot="1" x14ac:dyDescent="0.35"/>
    <row r="2" spans="2:28" ht="31.95" customHeight="1" thickBot="1" x14ac:dyDescent="0.35">
      <c r="B2" s="144" t="s">
        <v>170</v>
      </c>
      <c r="C2" s="145"/>
      <c r="D2" s="145"/>
      <c r="E2" s="145"/>
      <c r="F2" s="145"/>
      <c r="G2" s="145"/>
      <c r="H2" s="145"/>
      <c r="I2" s="145"/>
      <c r="J2" s="146"/>
    </row>
    <row r="3" spans="2:28" ht="4.95" customHeight="1" x14ac:dyDescent="0.3">
      <c r="B3" s="16"/>
      <c r="C3" s="16"/>
      <c r="D3" s="16"/>
      <c r="E3" s="16"/>
      <c r="F3" s="16"/>
      <c r="G3" s="16"/>
      <c r="H3" s="16"/>
      <c r="M3" s="2" t="s">
        <v>161</v>
      </c>
      <c r="S3" s="2" t="s">
        <v>9</v>
      </c>
    </row>
    <row r="4" spans="2:28" s="3" customFormat="1" ht="41.4" x14ac:dyDescent="0.3">
      <c r="B4" s="17" t="s">
        <v>3</v>
      </c>
      <c r="C4" s="6" t="s">
        <v>2</v>
      </c>
      <c r="D4" s="6" t="s">
        <v>4</v>
      </c>
      <c r="E4" s="29"/>
      <c r="F4" s="30"/>
      <c r="G4" s="30"/>
      <c r="H4" s="30"/>
      <c r="I4" s="30"/>
      <c r="J4" s="30"/>
      <c r="K4" s="4" t="s">
        <v>1</v>
      </c>
      <c r="L4" s="198" t="s">
        <v>15</v>
      </c>
      <c r="M4" s="19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42"/>
      <c r="Z4" s="142"/>
      <c r="AA4" s="4"/>
      <c r="AB4" s="4"/>
    </row>
    <row r="5" spans="2:28" s="3" customFormat="1" ht="27.6" x14ac:dyDescent="0.3">
      <c r="B5" s="195" t="s">
        <v>173</v>
      </c>
      <c r="C5" s="190" t="str">
        <f>Settings!C6</f>
        <v>Yes</v>
      </c>
      <c r="D5" s="192">
        <f>IF(C5="Yes",Z6,"N/A")</f>
        <v>0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11</v>
      </c>
      <c r="J5" s="13" t="s">
        <v>10</v>
      </c>
      <c r="K5" s="4" t="s">
        <v>0</v>
      </c>
      <c r="L5" s="198" t="s">
        <v>16</v>
      </c>
      <c r="M5" s="19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42"/>
      <c r="Z5" s="142"/>
      <c r="AA5" s="4"/>
      <c r="AB5" s="4"/>
    </row>
    <row r="6" spans="2:28" s="5" customFormat="1" x14ac:dyDescent="0.3">
      <c r="B6" s="196"/>
      <c r="C6" s="191"/>
      <c r="D6" s="193"/>
      <c r="E6" s="119"/>
      <c r="F6" s="119"/>
      <c r="G6" s="119"/>
      <c r="H6" s="119"/>
      <c r="I6" s="119"/>
      <c r="J6" s="119"/>
      <c r="K6" s="2"/>
      <c r="L6" s="2" t="s">
        <v>17</v>
      </c>
      <c r="M6" s="2" t="b">
        <f>IF(E6="Excellent",5,IF(E6="Very Good",4,IF(E6="Good",3,IF(E6="Poor",2,IF(E6="Very Poor",1,IF(E6="No Evidence",0))))))</f>
        <v>0</v>
      </c>
      <c r="N6" s="2" t="b">
        <f t="shared" ref="N6:R6" si="0">IF(F6="Excellent",5,IF(F6="Very Good",4,IF(F6="Good",3,IF(F6="Poor",2,IF(F6="Very Poor",1,IF(F6="No Evidence",0))))))</f>
        <v>0</v>
      </c>
      <c r="O6" s="2" t="b">
        <f t="shared" si="0"/>
        <v>0</v>
      </c>
      <c r="P6" s="2" t="b">
        <f t="shared" si="0"/>
        <v>0</v>
      </c>
      <c r="Q6" s="2" t="b">
        <f t="shared" si="0"/>
        <v>0</v>
      </c>
      <c r="R6" s="2" t="b">
        <f t="shared" si="0"/>
        <v>0</v>
      </c>
      <c r="S6" s="2">
        <f>IF(E6="N/A",1,0)</f>
        <v>0</v>
      </c>
      <c r="T6" s="2">
        <f t="shared" ref="T6:X6" si="1">IF(F6="N/A",1,0)</f>
        <v>0</v>
      </c>
      <c r="U6" s="2">
        <f t="shared" si="1"/>
        <v>0</v>
      </c>
      <c r="V6" s="2">
        <f t="shared" si="1"/>
        <v>0</v>
      </c>
      <c r="W6" s="2">
        <f t="shared" si="1"/>
        <v>0</v>
      </c>
      <c r="X6" s="2">
        <f t="shared" si="1"/>
        <v>0</v>
      </c>
      <c r="Y6" s="141">
        <f>IF(SUM(S6:X6)=6,0,SUM(M6:R6)/(6-(SUM(S6:X6))))</f>
        <v>0</v>
      </c>
      <c r="Z6" s="141">
        <f>ROUND(Y6,1)</f>
        <v>0</v>
      </c>
      <c r="AA6" s="2"/>
      <c r="AB6" s="2"/>
    </row>
    <row r="7" spans="2:28" s="5" customFormat="1" x14ac:dyDescent="0.3">
      <c r="B7" s="195" t="s">
        <v>174</v>
      </c>
      <c r="C7" s="190" t="str">
        <f>Settings!C7</f>
        <v>Yes</v>
      </c>
      <c r="D7" s="192">
        <f>IF(C7="Yes",Z8,"N/A")</f>
        <v>0</v>
      </c>
      <c r="E7" s="13" t="s">
        <v>14</v>
      </c>
      <c r="F7" s="13" t="s">
        <v>12</v>
      </c>
      <c r="G7" s="13" t="s">
        <v>13</v>
      </c>
      <c r="H7" s="13" t="s">
        <v>21</v>
      </c>
      <c r="I7" s="13" t="s">
        <v>22</v>
      </c>
      <c r="J7" s="13" t="s">
        <v>23</v>
      </c>
      <c r="K7" s="2"/>
      <c r="L7" s="2" t="s">
        <v>18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41">
        <f t="shared" ref="Y7:Y72" si="2">IF(SUM(S7:X7)=6,0,SUM(M7:R7)/(6-(SUM(S7:X7))))</f>
        <v>0</v>
      </c>
      <c r="Z7" s="141"/>
      <c r="AA7" s="2"/>
      <c r="AB7" s="2"/>
    </row>
    <row r="8" spans="2:28" s="5" customFormat="1" ht="15" customHeight="1" x14ac:dyDescent="0.3">
      <c r="B8" s="196"/>
      <c r="C8" s="191"/>
      <c r="D8" s="193"/>
      <c r="E8" s="119"/>
      <c r="F8" s="119"/>
      <c r="G8" s="119"/>
      <c r="H8" s="119"/>
      <c r="I8" s="119"/>
      <c r="J8" s="119"/>
      <c r="K8" s="2"/>
      <c r="L8" s="2" t="s">
        <v>19</v>
      </c>
      <c r="M8" s="2" t="b">
        <f t="shared" ref="M8:M85" si="3">IF(E8="Excellent",5,IF(E8="Very Good",4,IF(E8="Good",3,IF(E8="Poor",2,IF(E8="Very Poor",1,IF(E8="No Evidence",0))))))</f>
        <v>0</v>
      </c>
      <c r="N8" s="2" t="b">
        <f t="shared" ref="N8:N85" si="4">IF(F8="Excellent",5,IF(F8="Very Good",4,IF(F8="Good",3,IF(F8="Poor",2,IF(F8="Very Poor",1,IF(F8="No Evidence",0))))))</f>
        <v>0</v>
      </c>
      <c r="O8" s="2" t="b">
        <f t="shared" ref="O8:O85" si="5">IF(G8="Excellent",5,IF(G8="Very Good",4,IF(G8="Good",3,IF(G8="Poor",2,IF(G8="Very Poor",1,IF(G8="No Evidence",0))))))</f>
        <v>0</v>
      </c>
      <c r="P8" s="2" t="b">
        <f t="shared" ref="P8:P85" si="6">IF(H8="Excellent",5,IF(H8="Very Good",4,IF(H8="Good",3,IF(H8="Poor",2,IF(H8="Very Poor",1,IF(H8="No Evidence",0))))))</f>
        <v>0</v>
      </c>
      <c r="Q8" s="2" t="b">
        <f t="shared" ref="Q8:Q85" si="7">IF(I8="Excellent",5,IF(I8="Very Good",4,IF(I8="Good",3,IF(I8="Poor",2,IF(I8="Very Poor",1,IF(I8="No Evidence",0))))))</f>
        <v>0</v>
      </c>
      <c r="R8" s="2" t="b">
        <f t="shared" ref="R8:R85" si="8">IF(J8="Excellent",5,IF(J8="Very Good",4,IF(J8="Good",3,IF(J8="Poor",2,IF(J8="Very Poor",1,IF(J8="No Evidence",0))))))</f>
        <v>0</v>
      </c>
      <c r="S8" s="2">
        <f t="shared" ref="S8:S85" si="9">IF(E8="N/A",1,0)</f>
        <v>0</v>
      </c>
      <c r="T8" s="2">
        <f t="shared" ref="T8:T85" si="10">IF(F8="N/A",1,0)</f>
        <v>0</v>
      </c>
      <c r="U8" s="2">
        <f t="shared" ref="U8:U85" si="11">IF(G8="N/A",1,0)</f>
        <v>0</v>
      </c>
      <c r="V8" s="2">
        <f t="shared" ref="V8:V85" si="12">IF(H8="N/A",1,0)</f>
        <v>0</v>
      </c>
      <c r="W8" s="2">
        <f t="shared" ref="W8:W85" si="13">IF(I8="N/A",1,0)</f>
        <v>0</v>
      </c>
      <c r="X8" s="2">
        <f t="shared" ref="X8:X85" si="14">IF(J8="N/A",1,0)</f>
        <v>0</v>
      </c>
      <c r="Y8" s="141">
        <f t="shared" si="2"/>
        <v>0</v>
      </c>
      <c r="Z8" s="141">
        <f t="shared" ref="Z8:Z85" si="15">ROUND(Y8,1)</f>
        <v>0</v>
      </c>
      <c r="AA8" s="2"/>
      <c r="AB8" s="2"/>
    </row>
    <row r="9" spans="2:28" s="5" customFormat="1" ht="13.95" customHeight="1" x14ac:dyDescent="0.3">
      <c r="B9" s="195" t="s">
        <v>176</v>
      </c>
      <c r="C9" s="190" t="str">
        <f>Settings!C8</f>
        <v>Yes</v>
      </c>
      <c r="D9" s="192">
        <f>IF(C9="Yes",Z10,"N/A")</f>
        <v>0</v>
      </c>
      <c r="E9" s="13" t="s">
        <v>12</v>
      </c>
      <c r="F9" s="13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2"/>
      <c r="L9" s="199" t="s">
        <v>20</v>
      </c>
      <c r="M9" s="19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41">
        <f t="shared" si="2"/>
        <v>0</v>
      </c>
      <c r="Z9" s="141"/>
      <c r="AA9" s="2"/>
      <c r="AB9" s="2"/>
    </row>
    <row r="10" spans="2:28" s="5" customFormat="1" x14ac:dyDescent="0.3">
      <c r="B10" s="196"/>
      <c r="C10" s="191"/>
      <c r="D10" s="193"/>
      <c r="E10" s="119"/>
      <c r="F10" s="119"/>
      <c r="G10" s="119"/>
      <c r="H10" s="119"/>
      <c r="I10" s="119"/>
      <c r="J10" s="119"/>
      <c r="K10" s="2"/>
      <c r="L10" s="2" t="s">
        <v>9</v>
      </c>
      <c r="M10" s="2" t="b">
        <f t="shared" si="3"/>
        <v>0</v>
      </c>
      <c r="N10" s="2" t="b">
        <f t="shared" si="4"/>
        <v>0</v>
      </c>
      <c r="O10" s="2" t="b">
        <f t="shared" si="5"/>
        <v>0</v>
      </c>
      <c r="P10" s="2" t="b">
        <f t="shared" si="6"/>
        <v>0</v>
      </c>
      <c r="Q10" s="2" t="b">
        <f t="shared" si="7"/>
        <v>0</v>
      </c>
      <c r="R10" s="2" t="b">
        <f t="shared" si="8"/>
        <v>0</v>
      </c>
      <c r="S10" s="2">
        <f t="shared" si="9"/>
        <v>0</v>
      </c>
      <c r="T10" s="2">
        <f t="shared" si="10"/>
        <v>0</v>
      </c>
      <c r="U10" s="2">
        <f t="shared" si="11"/>
        <v>0</v>
      </c>
      <c r="V10" s="2">
        <f t="shared" si="12"/>
        <v>0</v>
      </c>
      <c r="W10" s="2">
        <f t="shared" si="13"/>
        <v>0</v>
      </c>
      <c r="X10" s="2">
        <f t="shared" si="14"/>
        <v>0</v>
      </c>
      <c r="Y10" s="141">
        <f t="shared" si="2"/>
        <v>0</v>
      </c>
      <c r="Z10" s="141">
        <f t="shared" si="15"/>
        <v>0</v>
      </c>
      <c r="AA10" s="2"/>
      <c r="AB10" s="2"/>
    </row>
    <row r="11" spans="2:28" s="5" customFormat="1" x14ac:dyDescent="0.3">
      <c r="B11" s="195" t="s">
        <v>33</v>
      </c>
      <c r="C11" s="190" t="str">
        <f>Settings!C9</f>
        <v>Yes</v>
      </c>
      <c r="D11" s="192">
        <f>IF(C11="Yes",Z12,"N/A")</f>
        <v>0</v>
      </c>
      <c r="E11" s="13" t="s">
        <v>29</v>
      </c>
      <c r="F11" s="13" t="s">
        <v>30</v>
      </c>
      <c r="G11" s="13" t="s">
        <v>31</v>
      </c>
      <c r="H11" s="50"/>
      <c r="I11" s="51"/>
      <c r="J11" s="5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41">
        <f t="shared" si="2"/>
        <v>0</v>
      </c>
      <c r="Z11" s="141"/>
      <c r="AA11" s="2"/>
      <c r="AB11" s="2"/>
    </row>
    <row r="12" spans="2:28" s="5" customFormat="1" x14ac:dyDescent="0.3">
      <c r="B12" s="196"/>
      <c r="C12" s="191"/>
      <c r="D12" s="193"/>
      <c r="E12" s="119"/>
      <c r="F12" s="119"/>
      <c r="G12" s="119"/>
      <c r="H12" s="52" t="s">
        <v>9</v>
      </c>
      <c r="I12" s="19" t="s">
        <v>9</v>
      </c>
      <c r="J12" s="19" t="s">
        <v>9</v>
      </c>
      <c r="K12" s="2"/>
      <c r="L12" s="2"/>
      <c r="M12" s="2" t="b">
        <f t="shared" si="3"/>
        <v>0</v>
      </c>
      <c r="N12" s="2" t="b">
        <f t="shared" si="4"/>
        <v>0</v>
      </c>
      <c r="O12" s="2" t="b">
        <f t="shared" si="5"/>
        <v>0</v>
      </c>
      <c r="P12" s="2" t="b">
        <f t="shared" si="6"/>
        <v>0</v>
      </c>
      <c r="Q12" s="2" t="b">
        <f t="shared" si="7"/>
        <v>0</v>
      </c>
      <c r="R12" s="2" t="b">
        <f t="shared" si="8"/>
        <v>0</v>
      </c>
      <c r="S12" s="2">
        <f t="shared" si="9"/>
        <v>0</v>
      </c>
      <c r="T12" s="2">
        <f t="shared" si="10"/>
        <v>0</v>
      </c>
      <c r="U12" s="2">
        <f t="shared" si="11"/>
        <v>0</v>
      </c>
      <c r="V12" s="2">
        <f t="shared" si="12"/>
        <v>1</v>
      </c>
      <c r="W12" s="2">
        <f t="shared" si="13"/>
        <v>1</v>
      </c>
      <c r="X12" s="2">
        <f t="shared" si="14"/>
        <v>1</v>
      </c>
      <c r="Y12" s="141">
        <f t="shared" si="2"/>
        <v>0</v>
      </c>
      <c r="Z12" s="141">
        <f t="shared" si="15"/>
        <v>0</v>
      </c>
      <c r="AA12" s="2"/>
      <c r="AB12" s="2"/>
    </row>
    <row r="13" spans="2:28" s="5" customFormat="1" ht="18" customHeight="1" x14ac:dyDescent="0.3">
      <c r="B13" s="18"/>
      <c r="C13" s="19">
        <f>COUNTIF(C5:C12,"Yes")</f>
        <v>4</v>
      </c>
      <c r="D13" s="42">
        <f>ROUND(SUM(D5:D12)/C13,1)</f>
        <v>0</v>
      </c>
      <c r="E13" s="15"/>
      <c r="F13" s="15"/>
      <c r="G13" s="15"/>
      <c r="H13" s="15"/>
      <c r="I13" s="15"/>
      <c r="J13" s="1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41">
        <f t="shared" si="2"/>
        <v>0</v>
      </c>
      <c r="Z13" s="141"/>
      <c r="AA13" s="2"/>
      <c r="AB13" s="2"/>
    </row>
    <row r="14" spans="2:28" s="5" customFormat="1" ht="5.55" customHeight="1" x14ac:dyDescent="0.3">
      <c r="B14" s="18"/>
      <c r="C14" s="20"/>
      <c r="D14" s="20"/>
      <c r="E14" s="15"/>
      <c r="F14" s="15"/>
      <c r="G14" s="15"/>
      <c r="H14" s="15"/>
      <c r="I14" s="15"/>
      <c r="J14" s="1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41">
        <f t="shared" si="2"/>
        <v>0</v>
      </c>
      <c r="Z14" s="141"/>
      <c r="AA14" s="2"/>
      <c r="AB14" s="2"/>
    </row>
    <row r="15" spans="2:28" s="5" customFormat="1" x14ac:dyDescent="0.3">
      <c r="B15" s="22" t="s">
        <v>32</v>
      </c>
      <c r="C15" s="22" t="s">
        <v>2</v>
      </c>
      <c r="D15" s="22" t="s">
        <v>4</v>
      </c>
      <c r="E15" s="164"/>
      <c r="F15" s="165"/>
      <c r="G15" s="165"/>
      <c r="H15" s="165"/>
      <c r="I15" s="165"/>
      <c r="J15" s="16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f t="shared" si="14"/>
        <v>0</v>
      </c>
      <c r="Y15" s="141">
        <f t="shared" si="2"/>
        <v>0</v>
      </c>
      <c r="Z15" s="141">
        <f t="shared" si="15"/>
        <v>0</v>
      </c>
      <c r="AA15" s="2"/>
      <c r="AB15" s="2"/>
    </row>
    <row r="16" spans="2:28" s="5" customFormat="1" x14ac:dyDescent="0.3">
      <c r="B16" s="197" t="s">
        <v>41</v>
      </c>
      <c r="C16" s="174" t="str">
        <f>Settings!C11</f>
        <v>Yes</v>
      </c>
      <c r="D16" s="175">
        <f>IF(C16="Yes",Z17,"N/A")</f>
        <v>0</v>
      </c>
      <c r="E16" s="23" t="s">
        <v>34</v>
      </c>
      <c r="F16" s="23" t="s">
        <v>35</v>
      </c>
      <c r="G16" s="23" t="s">
        <v>36</v>
      </c>
      <c r="H16" s="23" t="s">
        <v>37</v>
      </c>
      <c r="I16" s="23" t="s">
        <v>38</v>
      </c>
      <c r="J16" s="23" t="s">
        <v>39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41">
        <f t="shared" si="2"/>
        <v>0</v>
      </c>
      <c r="Z16" s="141"/>
      <c r="AA16" s="2"/>
      <c r="AB16" s="2"/>
    </row>
    <row r="17" spans="2:28" s="5" customFormat="1" x14ac:dyDescent="0.3">
      <c r="B17" s="197"/>
      <c r="C17" s="174"/>
      <c r="D17" s="175"/>
      <c r="E17" s="120"/>
      <c r="F17" s="120"/>
      <c r="G17" s="120"/>
      <c r="H17" s="120"/>
      <c r="I17" s="120"/>
      <c r="J17" s="120"/>
      <c r="K17" s="2"/>
      <c r="L17" s="2"/>
      <c r="M17" s="2" t="b">
        <f t="shared" si="3"/>
        <v>0</v>
      </c>
      <c r="N17" s="2" t="b">
        <f t="shared" si="4"/>
        <v>0</v>
      </c>
      <c r="O17" s="2" t="b">
        <f t="shared" si="5"/>
        <v>0</v>
      </c>
      <c r="P17" s="2" t="b">
        <f t="shared" si="6"/>
        <v>0</v>
      </c>
      <c r="Q17" s="2" t="b">
        <f t="shared" si="7"/>
        <v>0</v>
      </c>
      <c r="R17" s="2" t="b">
        <f t="shared" si="8"/>
        <v>0</v>
      </c>
      <c r="S17" s="2">
        <f t="shared" si="9"/>
        <v>0</v>
      </c>
      <c r="T17" s="2">
        <f t="shared" si="10"/>
        <v>0</v>
      </c>
      <c r="U17" s="2">
        <f t="shared" si="11"/>
        <v>0</v>
      </c>
      <c r="V17" s="2">
        <f t="shared" si="12"/>
        <v>0</v>
      </c>
      <c r="W17" s="2">
        <f t="shared" si="13"/>
        <v>0</v>
      </c>
      <c r="X17" s="2">
        <f t="shared" si="14"/>
        <v>0</v>
      </c>
      <c r="Y17" s="141">
        <f t="shared" si="2"/>
        <v>0</v>
      </c>
      <c r="Z17" s="141">
        <f t="shared" si="15"/>
        <v>0</v>
      </c>
      <c r="AA17" s="2"/>
      <c r="AB17" s="2"/>
    </row>
    <row r="18" spans="2:28" s="5" customFormat="1" x14ac:dyDescent="0.3">
      <c r="B18" s="197" t="s">
        <v>190</v>
      </c>
      <c r="C18" s="174" t="str">
        <f>Settings!C12</f>
        <v>Yes</v>
      </c>
      <c r="D18" s="175">
        <f>IF(C18="Yes",Z19,"N/A")</f>
        <v>0</v>
      </c>
      <c r="E18" s="23" t="s">
        <v>191</v>
      </c>
      <c r="F18" s="23" t="s">
        <v>192</v>
      </c>
      <c r="G18" s="23" t="s">
        <v>193</v>
      </c>
      <c r="H18" s="23" t="s">
        <v>194</v>
      </c>
      <c r="I18" s="23" t="s">
        <v>195</v>
      </c>
      <c r="J18" s="110" t="s">
        <v>46</v>
      </c>
      <c r="K18" s="2"/>
      <c r="L18" s="2"/>
      <c r="M18" s="2"/>
      <c r="N18" s="2"/>
      <c r="O18" s="2"/>
      <c r="P18" s="2"/>
      <c r="Q18" s="2"/>
      <c r="R18" s="2"/>
      <c r="S18" s="2">
        <f t="shared" ref="S18:S19" si="16">IF(E18="N/A",1,0)</f>
        <v>0</v>
      </c>
      <c r="T18" s="2">
        <f t="shared" ref="T18:T19" si="17">IF(F18="N/A",1,0)</f>
        <v>0</v>
      </c>
      <c r="U18" s="2">
        <f t="shared" ref="U18:U19" si="18">IF(G18="N/A",1,0)</f>
        <v>0</v>
      </c>
      <c r="V18" s="2">
        <f t="shared" ref="V18:V19" si="19">IF(H18="N/A",1,0)</f>
        <v>0</v>
      </c>
      <c r="W18" s="2">
        <f t="shared" ref="W18:W19" si="20">IF(I18="N/A",1,0)</f>
        <v>0</v>
      </c>
      <c r="X18" s="2">
        <f t="shared" ref="X18:X19" si="21">IF(J18="N/A",1,0)</f>
        <v>0</v>
      </c>
      <c r="Y18" s="141">
        <f t="shared" ref="Y18:Y19" si="22">IF(SUM(S18:X18)=6,0,SUM(M18:R18)/(6-(SUM(S18:X18))))</f>
        <v>0</v>
      </c>
      <c r="Z18" s="141">
        <f t="shared" ref="Z18:Z19" si="23">ROUND(Y18,1)</f>
        <v>0</v>
      </c>
      <c r="AA18" s="2"/>
      <c r="AB18" s="2"/>
    </row>
    <row r="19" spans="2:28" s="5" customFormat="1" x14ac:dyDescent="0.3">
      <c r="B19" s="197"/>
      <c r="C19" s="174"/>
      <c r="D19" s="175"/>
      <c r="E19" s="120"/>
      <c r="F19" s="120"/>
      <c r="G19" s="120"/>
      <c r="H19" s="120"/>
      <c r="I19" s="120"/>
      <c r="J19" s="111" t="s">
        <v>9</v>
      </c>
      <c r="K19" s="2"/>
      <c r="L19" s="2"/>
      <c r="M19" s="2" t="b">
        <f t="shared" ref="M19" si="24">IF(E19="Excellent",5,IF(E19="Very Good",4,IF(E19="Good",3,IF(E19="Poor",2,IF(E19="Very Poor",1,IF(E19="No Evidence",0))))))</f>
        <v>0</v>
      </c>
      <c r="N19" s="2" t="b">
        <f t="shared" ref="N19" si="25">IF(F19="Excellent",5,IF(F19="Very Good",4,IF(F19="Good",3,IF(F19="Poor",2,IF(F19="Very Poor",1,IF(F19="No Evidence",0))))))</f>
        <v>0</v>
      </c>
      <c r="O19" s="2" t="b">
        <f t="shared" ref="O19" si="26">IF(G19="Excellent",5,IF(G19="Very Good",4,IF(G19="Good",3,IF(G19="Poor",2,IF(G19="Very Poor",1,IF(G19="No Evidence",0))))))</f>
        <v>0</v>
      </c>
      <c r="P19" s="2" t="b">
        <f t="shared" ref="P19" si="27">IF(H19="Excellent",5,IF(H19="Very Good",4,IF(H19="Good",3,IF(H19="Poor",2,IF(H19="Very Poor",1,IF(H19="No Evidence",0))))))</f>
        <v>0</v>
      </c>
      <c r="Q19" s="2" t="b">
        <f t="shared" ref="Q19" si="28">IF(I19="Excellent",5,IF(I19="Very Good",4,IF(I19="Good",3,IF(I19="Poor",2,IF(I19="Very Poor",1,IF(I19="No Evidence",0))))))</f>
        <v>0</v>
      </c>
      <c r="R19" s="2" t="b">
        <f t="shared" ref="R19" si="29">IF(J19="Excellent",5,IF(J19="Very Good",4,IF(J19="Good",3,IF(J19="Poor",2,IF(J19="Very Poor",1,IF(J19="No Evidence",0))))))</f>
        <v>0</v>
      </c>
      <c r="S19" s="2">
        <f t="shared" si="16"/>
        <v>0</v>
      </c>
      <c r="T19" s="2">
        <f t="shared" si="17"/>
        <v>0</v>
      </c>
      <c r="U19" s="2">
        <f t="shared" si="18"/>
        <v>0</v>
      </c>
      <c r="V19" s="2">
        <f t="shared" si="19"/>
        <v>0</v>
      </c>
      <c r="W19" s="2">
        <f t="shared" si="20"/>
        <v>0</v>
      </c>
      <c r="X19" s="2">
        <f t="shared" si="21"/>
        <v>1</v>
      </c>
      <c r="Y19" s="141">
        <f t="shared" si="22"/>
        <v>0</v>
      </c>
      <c r="Z19" s="141">
        <f t="shared" si="23"/>
        <v>0</v>
      </c>
      <c r="AA19" s="2"/>
      <c r="AB19" s="2"/>
    </row>
    <row r="20" spans="2:28" s="5" customFormat="1" x14ac:dyDescent="0.3">
      <c r="B20" s="197" t="s">
        <v>40</v>
      </c>
      <c r="C20" s="174" t="str">
        <f>Settings!C13</f>
        <v>Yes</v>
      </c>
      <c r="D20" s="175">
        <f>IF(C20="Yes",Z21,"N/A")</f>
        <v>0</v>
      </c>
      <c r="E20" s="23" t="s">
        <v>42</v>
      </c>
      <c r="F20" s="23" t="s">
        <v>43</v>
      </c>
      <c r="G20" s="23" t="s">
        <v>44</v>
      </c>
      <c r="H20" s="23" t="s">
        <v>45</v>
      </c>
      <c r="I20" s="23" t="s">
        <v>196</v>
      </c>
      <c r="J20" s="23" t="s">
        <v>46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41">
        <f t="shared" si="2"/>
        <v>0</v>
      </c>
      <c r="Z20" s="141"/>
      <c r="AA20" s="2"/>
      <c r="AB20" s="2"/>
    </row>
    <row r="21" spans="2:28" s="5" customFormat="1" x14ac:dyDescent="0.3">
      <c r="B21" s="197"/>
      <c r="C21" s="174"/>
      <c r="D21" s="175"/>
      <c r="E21" s="120"/>
      <c r="F21" s="120"/>
      <c r="G21" s="120"/>
      <c r="H21" s="120"/>
      <c r="I21" s="120"/>
      <c r="J21" s="120"/>
      <c r="K21" s="2"/>
      <c r="L21" s="2"/>
      <c r="M21" s="2" t="b">
        <f t="shared" si="3"/>
        <v>0</v>
      </c>
      <c r="N21" s="2" t="b">
        <f t="shared" si="4"/>
        <v>0</v>
      </c>
      <c r="O21" s="2" t="b">
        <f t="shared" si="5"/>
        <v>0</v>
      </c>
      <c r="P21" s="2" t="b">
        <f t="shared" si="6"/>
        <v>0</v>
      </c>
      <c r="Q21" s="2" t="b">
        <f t="shared" si="7"/>
        <v>0</v>
      </c>
      <c r="R21" s="2" t="b">
        <f t="shared" si="8"/>
        <v>0</v>
      </c>
      <c r="S21" s="2">
        <f t="shared" si="9"/>
        <v>0</v>
      </c>
      <c r="T21" s="2">
        <f t="shared" si="10"/>
        <v>0</v>
      </c>
      <c r="U21" s="2">
        <f t="shared" si="11"/>
        <v>0</v>
      </c>
      <c r="V21" s="2">
        <f t="shared" si="12"/>
        <v>0</v>
      </c>
      <c r="W21" s="2">
        <f t="shared" si="13"/>
        <v>0</v>
      </c>
      <c r="X21" s="2">
        <f t="shared" si="14"/>
        <v>0</v>
      </c>
      <c r="Y21" s="141">
        <f t="shared" si="2"/>
        <v>0</v>
      </c>
      <c r="Z21" s="141">
        <f t="shared" si="15"/>
        <v>0</v>
      </c>
      <c r="AA21" s="2"/>
      <c r="AB21" s="2"/>
    </row>
    <row r="22" spans="2:28" s="5" customFormat="1" ht="18" x14ac:dyDescent="0.3">
      <c r="B22" s="21"/>
      <c r="C22" s="19">
        <f>COUNTIF(C16:C21,"Yes")</f>
        <v>3</v>
      </c>
      <c r="D22" s="43">
        <f>ROUND(SUM(D16:D21)/C22,1)</f>
        <v>0</v>
      </c>
      <c r="E22" s="15"/>
      <c r="F22" s="15"/>
      <c r="G22" s="15"/>
      <c r="H22" s="15"/>
      <c r="I22" s="15"/>
      <c r="J22" s="1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41">
        <f t="shared" si="2"/>
        <v>0</v>
      </c>
      <c r="Z22" s="141"/>
      <c r="AA22" s="2"/>
      <c r="AB22" s="2"/>
    </row>
    <row r="23" spans="2:28" s="5" customFormat="1" ht="5.55" customHeight="1" x14ac:dyDescent="0.3">
      <c r="B23" s="21"/>
      <c r="C23" s="20"/>
      <c r="D23" s="20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41">
        <f t="shared" si="2"/>
        <v>0</v>
      </c>
      <c r="Z23" s="141"/>
      <c r="AA23" s="2"/>
      <c r="AB23" s="2"/>
    </row>
    <row r="24" spans="2:28" s="5" customFormat="1" x14ac:dyDescent="0.3">
      <c r="B24" s="25" t="s">
        <v>47</v>
      </c>
      <c r="C24" s="25" t="s">
        <v>2</v>
      </c>
      <c r="D24" s="25" t="s">
        <v>4</v>
      </c>
      <c r="E24" s="182"/>
      <c r="F24" s="183"/>
      <c r="G24" s="183"/>
      <c r="H24" s="183"/>
      <c r="I24" s="184"/>
      <c r="J24" s="18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41">
        <f t="shared" si="2"/>
        <v>0</v>
      </c>
      <c r="Z24" s="141"/>
      <c r="AA24" s="2"/>
      <c r="AB24" s="2"/>
    </row>
    <row r="25" spans="2:28" s="5" customFormat="1" x14ac:dyDescent="0.3">
      <c r="B25" s="194" t="s">
        <v>48</v>
      </c>
      <c r="C25" s="185" t="str">
        <f>Settings!C15</f>
        <v>Yes</v>
      </c>
      <c r="D25" s="186">
        <f>IF(C25="Yes",Z26,"N/A")</f>
        <v>0</v>
      </c>
      <c r="E25" s="26" t="s">
        <v>49</v>
      </c>
      <c r="F25" s="26" t="s">
        <v>50</v>
      </c>
      <c r="G25" s="26" t="s">
        <v>197</v>
      </c>
      <c r="H25" s="26" t="s">
        <v>51</v>
      </c>
      <c r="I25" s="128" t="s">
        <v>52</v>
      </c>
      <c r="J25" s="12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41">
        <f t="shared" si="2"/>
        <v>0</v>
      </c>
      <c r="Z25" s="141"/>
      <c r="AA25" s="2"/>
      <c r="AB25" s="2"/>
    </row>
    <row r="26" spans="2:28" s="5" customFormat="1" x14ac:dyDescent="0.3">
      <c r="B26" s="194"/>
      <c r="C26" s="185"/>
      <c r="D26" s="186"/>
      <c r="E26" s="121"/>
      <c r="F26" s="121"/>
      <c r="G26" s="121"/>
      <c r="H26" s="121"/>
      <c r="I26" s="130"/>
      <c r="J26" s="19" t="s">
        <v>9</v>
      </c>
      <c r="K26" s="2"/>
      <c r="L26" s="2"/>
      <c r="M26" s="2" t="b">
        <f t="shared" si="3"/>
        <v>0</v>
      </c>
      <c r="N26" s="2" t="b">
        <f t="shared" si="4"/>
        <v>0</v>
      </c>
      <c r="O26" s="2" t="b">
        <f t="shared" si="5"/>
        <v>0</v>
      </c>
      <c r="P26" s="2" t="b">
        <f t="shared" si="6"/>
        <v>0</v>
      </c>
      <c r="Q26" s="2" t="b">
        <f t="shared" si="7"/>
        <v>0</v>
      </c>
      <c r="R26" s="2" t="b">
        <f t="shared" si="8"/>
        <v>0</v>
      </c>
      <c r="S26" s="2">
        <f t="shared" si="9"/>
        <v>0</v>
      </c>
      <c r="T26" s="2">
        <f t="shared" si="10"/>
        <v>0</v>
      </c>
      <c r="U26" s="2">
        <f t="shared" si="11"/>
        <v>0</v>
      </c>
      <c r="V26" s="2">
        <f t="shared" si="12"/>
        <v>0</v>
      </c>
      <c r="W26" s="2">
        <f t="shared" si="13"/>
        <v>0</v>
      </c>
      <c r="X26" s="2">
        <f t="shared" si="14"/>
        <v>1</v>
      </c>
      <c r="Y26" s="141">
        <f t="shared" si="2"/>
        <v>0</v>
      </c>
      <c r="Z26" s="141">
        <f t="shared" si="15"/>
        <v>0</v>
      </c>
      <c r="AA26" s="2"/>
      <c r="AB26" s="2"/>
    </row>
    <row r="27" spans="2:28" s="5" customFormat="1" x14ac:dyDescent="0.3">
      <c r="B27" s="194" t="s">
        <v>53</v>
      </c>
      <c r="C27" s="185" t="str">
        <f>Settings!C16</f>
        <v>Yes</v>
      </c>
      <c r="D27" s="186">
        <f>IF(C27="Yes",Z28,"N/A")</f>
        <v>0</v>
      </c>
      <c r="E27" s="26" t="s">
        <v>54</v>
      </c>
      <c r="F27" s="26" t="s">
        <v>55</v>
      </c>
      <c r="G27" s="26" t="s">
        <v>56</v>
      </c>
      <c r="H27" s="26" t="s">
        <v>57</v>
      </c>
      <c r="I27" s="128"/>
      <c r="J27" s="5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41">
        <f t="shared" si="2"/>
        <v>0</v>
      </c>
      <c r="Z27" s="141"/>
      <c r="AA27" s="2"/>
      <c r="AB27" s="2"/>
    </row>
    <row r="28" spans="2:28" s="5" customFormat="1" x14ac:dyDescent="0.3">
      <c r="B28" s="194"/>
      <c r="C28" s="185"/>
      <c r="D28" s="186"/>
      <c r="E28" s="121"/>
      <c r="F28" s="121"/>
      <c r="G28" s="121"/>
      <c r="H28" s="121"/>
      <c r="I28" s="53" t="s">
        <v>9</v>
      </c>
      <c r="J28" s="19" t="s">
        <v>9</v>
      </c>
      <c r="K28" s="2"/>
      <c r="L28" s="2"/>
      <c r="M28" s="2" t="b">
        <f t="shared" si="3"/>
        <v>0</v>
      </c>
      <c r="N28" s="2" t="b">
        <f t="shared" si="4"/>
        <v>0</v>
      </c>
      <c r="O28" s="2" t="b">
        <f t="shared" si="5"/>
        <v>0</v>
      </c>
      <c r="P28" s="2" t="b">
        <f t="shared" si="6"/>
        <v>0</v>
      </c>
      <c r="Q28" s="2" t="b">
        <f t="shared" si="7"/>
        <v>0</v>
      </c>
      <c r="R28" s="2" t="b">
        <f t="shared" si="8"/>
        <v>0</v>
      </c>
      <c r="S28" s="2">
        <f t="shared" si="9"/>
        <v>0</v>
      </c>
      <c r="T28" s="2">
        <f t="shared" si="10"/>
        <v>0</v>
      </c>
      <c r="U28" s="2">
        <f t="shared" si="11"/>
        <v>0</v>
      </c>
      <c r="V28" s="2">
        <f t="shared" si="12"/>
        <v>0</v>
      </c>
      <c r="W28" s="2">
        <f t="shared" si="13"/>
        <v>1</v>
      </c>
      <c r="X28" s="2">
        <f t="shared" si="14"/>
        <v>1</v>
      </c>
      <c r="Y28" s="141">
        <f t="shared" si="2"/>
        <v>0</v>
      </c>
      <c r="Z28" s="141">
        <f t="shared" si="15"/>
        <v>0</v>
      </c>
      <c r="AA28" s="2"/>
      <c r="AB28" s="2"/>
    </row>
    <row r="29" spans="2:28" s="5" customFormat="1" x14ac:dyDescent="0.3">
      <c r="B29" s="194" t="s">
        <v>58</v>
      </c>
      <c r="C29" s="185" t="str">
        <f>Settings!C17</f>
        <v>Yes</v>
      </c>
      <c r="D29" s="186">
        <f>IF(C29="Yes",Z30,"N/A")</f>
        <v>0</v>
      </c>
      <c r="E29" s="26" t="s">
        <v>59</v>
      </c>
      <c r="F29" s="26" t="s">
        <v>60</v>
      </c>
      <c r="G29" s="26" t="s">
        <v>62</v>
      </c>
      <c r="H29" s="26" t="s">
        <v>61</v>
      </c>
      <c r="I29" s="26" t="s">
        <v>63</v>
      </c>
      <c r="J29" s="14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41">
        <f t="shared" si="2"/>
        <v>0</v>
      </c>
      <c r="Z29" s="141"/>
      <c r="AA29" s="2"/>
      <c r="AB29" s="2"/>
    </row>
    <row r="30" spans="2:28" s="5" customFormat="1" x14ac:dyDescent="0.3">
      <c r="B30" s="194"/>
      <c r="C30" s="185"/>
      <c r="D30" s="186"/>
      <c r="E30" s="121"/>
      <c r="F30" s="121"/>
      <c r="G30" s="121"/>
      <c r="H30" s="121"/>
      <c r="I30" s="121"/>
      <c r="J30" s="140" t="s">
        <v>9</v>
      </c>
      <c r="K30" s="2"/>
      <c r="L30" s="2"/>
      <c r="M30" s="2" t="e">
        <f>IF(#REF!="Excellent",5,IF(#REF!="Very Good",4,IF(#REF!="Good",3,IF(#REF!="Poor",2,IF(#REF!="Very Poor",1,IF(#REF!="No Evidence",0))))))</f>
        <v>#REF!</v>
      </c>
      <c r="N30" s="2" t="b">
        <f>IF(E30="Excellent",5,IF(E30="Very Good",4,IF(E30="Good",3,IF(E30="Poor",2,IF(E30="Very Poor",1,IF(E30="No Evidence",0))))))</f>
        <v>0</v>
      </c>
      <c r="O30" s="2" t="b">
        <f>IF(F30="Excellent",5,IF(F30="Very Good",4,IF(F30="Good",3,IF(F30="Poor",2,IF(F30="Very Poor",1,IF(F30="No Evidence",0))))))</f>
        <v>0</v>
      </c>
      <c r="P30" s="2" t="b">
        <f>IF(G30="Excellent",5,IF(G30="Very Good",4,IF(G30="Good",3,IF(G30="Poor",2,IF(G30="Very Poor",1,IF(G30="No Evidence",0))))))</f>
        <v>0</v>
      </c>
      <c r="Q30" s="2" t="b">
        <f>IF(H30="Excellent",5,IF(H30="Very Good",4,IF(H30="Good",3,IF(H30="Poor",2,IF(H30="Very Poor",1,IF(H30="No Evidence",0))))))</f>
        <v>0</v>
      </c>
      <c r="R30" s="2" t="b">
        <f>IF(I30="Excellent",5,IF(I30="Very Good",4,IF(I30="Good",3,IF(I30="Poor",2,IF(I30="Very Poor",1,IF(I30="No Evidence",0))))))</f>
        <v>0</v>
      </c>
      <c r="S30" s="2" t="e">
        <f>IF(#REF!="N/A",1,0)</f>
        <v>#REF!</v>
      </c>
      <c r="T30" s="2">
        <f>IF(E30="N/A",1,0)</f>
        <v>0</v>
      </c>
      <c r="U30" s="2">
        <f>IF(F30="N/A",1,0)</f>
        <v>0</v>
      </c>
      <c r="V30" s="2">
        <f>IF(G30="N/A",1,0)</f>
        <v>0</v>
      </c>
      <c r="W30" s="2">
        <f>IF(H30="N/A",1,0)</f>
        <v>0</v>
      </c>
      <c r="X30" s="2">
        <f>IF(I30="N/A",1,0)</f>
        <v>0</v>
      </c>
      <c r="Y30" s="141" t="e">
        <f t="shared" si="2"/>
        <v>#REF!</v>
      </c>
      <c r="Z30" s="141"/>
      <c r="AA30" s="2"/>
      <c r="AB30" s="2"/>
    </row>
    <row r="31" spans="2:28" s="5" customFormat="1" ht="18" x14ac:dyDescent="0.3">
      <c r="B31" s="21"/>
      <c r="C31" s="19">
        <f>COUNTIF(C25:C30,"Yes")</f>
        <v>3</v>
      </c>
      <c r="D31" s="44">
        <f>ROUND(SUM(D25:D30)/C31,1)</f>
        <v>0</v>
      </c>
      <c r="E31" s="15"/>
      <c r="F31" s="15"/>
      <c r="G31" s="15"/>
      <c r="H31" s="15"/>
      <c r="I31" s="15"/>
      <c r="J31" s="1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41">
        <f t="shared" si="2"/>
        <v>0</v>
      </c>
      <c r="Z31" s="141"/>
      <c r="AA31" s="2"/>
      <c r="AB31" s="2"/>
    </row>
    <row r="32" spans="2:28" s="5" customFormat="1" ht="6" customHeight="1" x14ac:dyDescent="0.3">
      <c r="B32" s="24"/>
      <c r="C32" s="20"/>
      <c r="D32" s="20"/>
      <c r="E32" s="15"/>
      <c r="F32" s="15"/>
      <c r="G32" s="15"/>
      <c r="H32" s="15"/>
      <c r="I32" s="15"/>
      <c r="J32" s="1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41">
        <f t="shared" si="2"/>
        <v>0</v>
      </c>
      <c r="Z32" s="141"/>
      <c r="AA32" s="2"/>
      <c r="AB32" s="2"/>
    </row>
    <row r="33" spans="2:28" s="5" customFormat="1" x14ac:dyDescent="0.3">
      <c r="B33" s="27" t="s">
        <v>64</v>
      </c>
      <c r="C33" s="27" t="s">
        <v>2</v>
      </c>
      <c r="D33" s="27" t="s">
        <v>4</v>
      </c>
      <c r="E33" s="166"/>
      <c r="F33" s="167"/>
      <c r="G33" s="167"/>
      <c r="H33" s="167"/>
      <c r="I33" s="167"/>
      <c r="J33" s="16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41">
        <f t="shared" si="2"/>
        <v>0</v>
      </c>
      <c r="Z33" s="141"/>
      <c r="AA33" s="2"/>
      <c r="AB33" s="2"/>
    </row>
    <row r="34" spans="2:28" s="5" customFormat="1" x14ac:dyDescent="0.3">
      <c r="B34" s="181" t="s">
        <v>65</v>
      </c>
      <c r="C34" s="176" t="str">
        <f>Settings!F6</f>
        <v>Yes</v>
      </c>
      <c r="D34" s="177">
        <f t="shared" ref="D34" si="30">IF(C34="Yes",Z35,"N/A")</f>
        <v>0</v>
      </c>
      <c r="E34" s="28" t="s">
        <v>162</v>
      </c>
      <c r="F34" s="28" t="s">
        <v>163</v>
      </c>
      <c r="G34" s="28" t="s">
        <v>66</v>
      </c>
      <c r="H34" s="28" t="s">
        <v>198</v>
      </c>
      <c r="I34" s="28" t="s">
        <v>67</v>
      </c>
      <c r="J34" s="28" t="s">
        <v>68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41">
        <f t="shared" si="2"/>
        <v>0</v>
      </c>
      <c r="Z34" s="141"/>
      <c r="AA34" s="2"/>
      <c r="AB34" s="2"/>
    </row>
    <row r="35" spans="2:28" s="5" customFormat="1" x14ac:dyDescent="0.3">
      <c r="B35" s="181"/>
      <c r="C35" s="176"/>
      <c r="D35" s="177"/>
      <c r="E35" s="122"/>
      <c r="F35" s="122"/>
      <c r="G35" s="122"/>
      <c r="H35" s="122"/>
      <c r="I35" s="122"/>
      <c r="J35" s="122"/>
      <c r="K35" s="2"/>
      <c r="L35" s="2"/>
      <c r="M35" s="2" t="b">
        <f t="shared" si="3"/>
        <v>0</v>
      </c>
      <c r="N35" s="2" t="b">
        <f t="shared" si="4"/>
        <v>0</v>
      </c>
      <c r="O35" s="2" t="b">
        <f t="shared" si="5"/>
        <v>0</v>
      </c>
      <c r="P35" s="2" t="b">
        <f t="shared" si="6"/>
        <v>0</v>
      </c>
      <c r="Q35" s="2" t="b">
        <f t="shared" si="7"/>
        <v>0</v>
      </c>
      <c r="R35" s="2" t="b">
        <f t="shared" si="8"/>
        <v>0</v>
      </c>
      <c r="S35" s="2">
        <f t="shared" si="9"/>
        <v>0</v>
      </c>
      <c r="T35" s="2">
        <f t="shared" si="10"/>
        <v>0</v>
      </c>
      <c r="U35" s="2">
        <f t="shared" si="11"/>
        <v>0</v>
      </c>
      <c r="V35" s="2">
        <f t="shared" si="12"/>
        <v>0</v>
      </c>
      <c r="W35" s="2">
        <f t="shared" si="13"/>
        <v>0</v>
      </c>
      <c r="X35" s="2">
        <f t="shared" si="14"/>
        <v>0</v>
      </c>
      <c r="Y35" s="141">
        <f t="shared" si="2"/>
        <v>0</v>
      </c>
      <c r="Z35" s="141">
        <f t="shared" si="15"/>
        <v>0</v>
      </c>
      <c r="AA35" s="2"/>
      <c r="AB35" s="2"/>
    </row>
    <row r="36" spans="2:28" s="5" customFormat="1" x14ac:dyDescent="0.3">
      <c r="B36" s="181" t="s">
        <v>69</v>
      </c>
      <c r="C36" s="176" t="str">
        <f>Settings!F7</f>
        <v>Yes</v>
      </c>
      <c r="D36" s="177">
        <f t="shared" ref="D36" si="31">IF(C36="Yes",Z37,"N/A")</f>
        <v>0</v>
      </c>
      <c r="E36" s="28" t="s">
        <v>164</v>
      </c>
      <c r="F36" s="28" t="s">
        <v>71</v>
      </c>
      <c r="G36" s="132"/>
      <c r="H36" s="54"/>
      <c r="I36" s="54"/>
      <c r="J36" s="13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1">
        <f t="shared" si="2"/>
        <v>0</v>
      </c>
      <c r="Z36" s="141"/>
      <c r="AA36" s="2"/>
      <c r="AB36" s="2"/>
    </row>
    <row r="37" spans="2:28" s="5" customFormat="1" x14ac:dyDescent="0.3">
      <c r="B37" s="181"/>
      <c r="C37" s="176"/>
      <c r="D37" s="177"/>
      <c r="E37" s="122"/>
      <c r="F37" s="122"/>
      <c r="G37" s="55"/>
      <c r="H37" s="19"/>
      <c r="I37" s="19"/>
      <c r="J37" s="19" t="s">
        <v>9</v>
      </c>
      <c r="K37" s="2"/>
      <c r="L37" s="2"/>
      <c r="M37" s="2" t="b">
        <f t="shared" si="3"/>
        <v>0</v>
      </c>
      <c r="N37" s="2" t="b">
        <f t="shared" si="4"/>
        <v>0</v>
      </c>
      <c r="O37" s="2" t="b">
        <f t="shared" si="5"/>
        <v>0</v>
      </c>
      <c r="P37" s="2" t="b">
        <f t="shared" si="6"/>
        <v>0</v>
      </c>
      <c r="Q37" s="2" t="b">
        <f t="shared" si="7"/>
        <v>0</v>
      </c>
      <c r="R37" s="2" t="b">
        <f t="shared" si="8"/>
        <v>0</v>
      </c>
      <c r="S37" s="2">
        <f t="shared" si="9"/>
        <v>0</v>
      </c>
      <c r="T37" s="2">
        <f t="shared" si="10"/>
        <v>0</v>
      </c>
      <c r="U37" s="2">
        <f t="shared" si="11"/>
        <v>0</v>
      </c>
      <c r="V37" s="2">
        <f t="shared" si="12"/>
        <v>0</v>
      </c>
      <c r="W37" s="2">
        <f t="shared" si="13"/>
        <v>0</v>
      </c>
      <c r="X37" s="2">
        <f t="shared" si="14"/>
        <v>1</v>
      </c>
      <c r="Y37" s="141">
        <f t="shared" si="2"/>
        <v>0</v>
      </c>
      <c r="Z37" s="141">
        <f t="shared" si="15"/>
        <v>0</v>
      </c>
      <c r="AA37" s="2"/>
      <c r="AB37" s="2"/>
    </row>
    <row r="38" spans="2:28" s="5" customFormat="1" x14ac:dyDescent="0.3">
      <c r="B38" s="181" t="s">
        <v>72</v>
      </c>
      <c r="C38" s="176" t="str">
        <f>Settings!F8</f>
        <v>Yes</v>
      </c>
      <c r="D38" s="177">
        <f t="shared" ref="D38" si="32">IF(C38="Yes",Z39,"N/A")</f>
        <v>0</v>
      </c>
      <c r="E38" s="28" t="s">
        <v>73</v>
      </c>
      <c r="F38" s="28" t="s">
        <v>74</v>
      </c>
      <c r="G38" s="28" t="s">
        <v>199</v>
      </c>
      <c r="H38" s="56"/>
      <c r="I38" s="54"/>
      <c r="J38" s="5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41">
        <f t="shared" si="2"/>
        <v>0</v>
      </c>
      <c r="Z38" s="141"/>
      <c r="AA38" s="2"/>
      <c r="AB38" s="2"/>
    </row>
    <row r="39" spans="2:28" s="5" customFormat="1" x14ac:dyDescent="0.3">
      <c r="B39" s="181"/>
      <c r="C39" s="176"/>
      <c r="D39" s="177"/>
      <c r="E39" s="122"/>
      <c r="F39" s="122"/>
      <c r="G39" s="122"/>
      <c r="H39" s="55"/>
      <c r="I39" s="19"/>
      <c r="J39" s="19" t="s">
        <v>9</v>
      </c>
      <c r="K39" s="2"/>
      <c r="L39" s="2"/>
      <c r="M39" s="2" t="b">
        <f t="shared" si="3"/>
        <v>0</v>
      </c>
      <c r="N39" s="2" t="b">
        <f t="shared" si="4"/>
        <v>0</v>
      </c>
      <c r="O39" s="2" t="b">
        <f t="shared" si="5"/>
        <v>0</v>
      </c>
      <c r="P39" s="2" t="b">
        <f t="shared" si="6"/>
        <v>0</v>
      </c>
      <c r="Q39" s="2" t="b">
        <f t="shared" si="7"/>
        <v>0</v>
      </c>
      <c r="R39" s="2" t="b">
        <f t="shared" si="8"/>
        <v>0</v>
      </c>
      <c r="S39" s="2">
        <f t="shared" si="9"/>
        <v>0</v>
      </c>
      <c r="T39" s="2">
        <f t="shared" si="10"/>
        <v>0</v>
      </c>
      <c r="U39" s="2">
        <f t="shared" si="11"/>
        <v>0</v>
      </c>
      <c r="V39" s="2">
        <f t="shared" si="12"/>
        <v>0</v>
      </c>
      <c r="W39" s="2">
        <f t="shared" si="13"/>
        <v>0</v>
      </c>
      <c r="X39" s="2">
        <f t="shared" si="14"/>
        <v>1</v>
      </c>
      <c r="Y39" s="141">
        <f t="shared" si="2"/>
        <v>0</v>
      </c>
      <c r="Z39" s="141">
        <f t="shared" si="15"/>
        <v>0</v>
      </c>
      <c r="AA39" s="2"/>
      <c r="AB39" s="2"/>
    </row>
    <row r="40" spans="2:28" s="5" customFormat="1" ht="18" x14ac:dyDescent="0.3">
      <c r="B40" s="24"/>
      <c r="C40" s="19">
        <f>COUNTIF(C34:C39,"Yes")</f>
        <v>3</v>
      </c>
      <c r="D40" s="45">
        <f>ROUND(SUM(D34:D39)/C40,1)</f>
        <v>0</v>
      </c>
      <c r="E40" s="15"/>
      <c r="F40" s="15"/>
      <c r="G40" s="15"/>
      <c r="H40" s="15"/>
      <c r="I40" s="15"/>
      <c r="J40" s="1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41">
        <f t="shared" si="2"/>
        <v>0</v>
      </c>
      <c r="Z40" s="141"/>
      <c r="AA40" s="2"/>
      <c r="AB40" s="2"/>
    </row>
    <row r="41" spans="2:28" s="5" customFormat="1" ht="5.55" customHeight="1" x14ac:dyDescent="0.3">
      <c r="B41" s="24"/>
      <c r="C41" s="12"/>
      <c r="D41" s="20"/>
      <c r="E41" s="15"/>
      <c r="F41" s="15"/>
      <c r="G41" s="15"/>
      <c r="H41" s="15"/>
      <c r="I41" s="15"/>
      <c r="J41" s="1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41">
        <f t="shared" si="2"/>
        <v>0</v>
      </c>
      <c r="Z41" s="141"/>
      <c r="AA41" s="2"/>
      <c r="AB41" s="2"/>
    </row>
    <row r="42" spans="2:28" s="5" customFormat="1" x14ac:dyDescent="0.3">
      <c r="B42" s="31" t="s">
        <v>75</v>
      </c>
      <c r="C42" s="31" t="s">
        <v>2</v>
      </c>
      <c r="D42" s="31" t="s">
        <v>4</v>
      </c>
      <c r="E42" s="12"/>
      <c r="F42" s="12"/>
      <c r="G42" s="12"/>
      <c r="H42" s="12"/>
      <c r="I42" s="12"/>
      <c r="J42" s="1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41">
        <f t="shared" si="2"/>
        <v>0</v>
      </c>
      <c r="Z42" s="141"/>
      <c r="AA42" s="2"/>
      <c r="AB42" s="2"/>
    </row>
    <row r="43" spans="2:28" s="5" customFormat="1" x14ac:dyDescent="0.3">
      <c r="B43" s="180" t="s">
        <v>76</v>
      </c>
      <c r="C43" s="178" t="str">
        <f>Settings!F10</f>
        <v>Yes</v>
      </c>
      <c r="D43" s="179">
        <f t="shared" ref="D43:D51" si="33">IF(C43="Yes",Z44,"N/A")</f>
        <v>0</v>
      </c>
      <c r="E43" s="32" t="s">
        <v>165</v>
      </c>
      <c r="F43" s="32" t="s">
        <v>77</v>
      </c>
      <c r="G43" s="32" t="s">
        <v>166</v>
      </c>
      <c r="H43" s="32" t="s">
        <v>78</v>
      </c>
      <c r="I43" s="32" t="s">
        <v>79</v>
      </c>
      <c r="J43" s="32" t="s">
        <v>80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41">
        <f t="shared" si="2"/>
        <v>0</v>
      </c>
      <c r="Z43" s="141"/>
      <c r="AA43" s="2"/>
      <c r="AB43" s="2"/>
    </row>
    <row r="44" spans="2:28" s="5" customFormat="1" x14ac:dyDescent="0.3">
      <c r="B44" s="180"/>
      <c r="C44" s="178"/>
      <c r="D44" s="179"/>
      <c r="E44" s="123"/>
      <c r="F44" s="123"/>
      <c r="G44" s="123"/>
      <c r="H44" s="123"/>
      <c r="I44" s="123"/>
      <c r="J44" s="123"/>
      <c r="K44" s="2"/>
      <c r="L44" s="2"/>
      <c r="M44" s="2" t="b">
        <f t="shared" si="3"/>
        <v>0</v>
      </c>
      <c r="N44" s="2" t="b">
        <f t="shared" si="4"/>
        <v>0</v>
      </c>
      <c r="O44" s="2" t="b">
        <f t="shared" si="5"/>
        <v>0</v>
      </c>
      <c r="P44" s="2" t="b">
        <f t="shared" si="6"/>
        <v>0</v>
      </c>
      <c r="Q44" s="2" t="b">
        <f t="shared" si="7"/>
        <v>0</v>
      </c>
      <c r="R44" s="2" t="b">
        <f t="shared" si="8"/>
        <v>0</v>
      </c>
      <c r="S44" s="2">
        <f t="shared" si="9"/>
        <v>0</v>
      </c>
      <c r="T44" s="2">
        <f t="shared" si="10"/>
        <v>0</v>
      </c>
      <c r="U44" s="2">
        <f t="shared" si="11"/>
        <v>0</v>
      </c>
      <c r="V44" s="2">
        <f t="shared" si="12"/>
        <v>0</v>
      </c>
      <c r="W44" s="2">
        <f t="shared" si="13"/>
        <v>0</v>
      </c>
      <c r="X44" s="2">
        <f t="shared" si="14"/>
        <v>0</v>
      </c>
      <c r="Y44" s="141">
        <f t="shared" si="2"/>
        <v>0</v>
      </c>
      <c r="Z44" s="141">
        <f t="shared" si="15"/>
        <v>0</v>
      </c>
      <c r="AA44" s="2"/>
      <c r="AB44" s="2"/>
    </row>
    <row r="45" spans="2:28" s="5" customFormat="1" x14ac:dyDescent="0.3">
      <c r="B45" s="180" t="s">
        <v>81</v>
      </c>
      <c r="C45" s="178" t="str">
        <f>Settings!F11</f>
        <v>Yes</v>
      </c>
      <c r="D45" s="179">
        <f t="shared" si="33"/>
        <v>0</v>
      </c>
      <c r="E45" s="32" t="s">
        <v>88</v>
      </c>
      <c r="F45" s="32" t="s">
        <v>82</v>
      </c>
      <c r="G45" s="32" t="s">
        <v>12</v>
      </c>
      <c r="H45" s="32" t="s">
        <v>83</v>
      </c>
      <c r="I45" s="32" t="s">
        <v>84</v>
      </c>
      <c r="J45" s="32" t="s">
        <v>85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41">
        <f t="shared" si="2"/>
        <v>0</v>
      </c>
      <c r="Z45" s="141"/>
      <c r="AA45" s="2"/>
      <c r="AB45" s="2"/>
    </row>
    <row r="46" spans="2:28" s="5" customFormat="1" x14ac:dyDescent="0.3">
      <c r="B46" s="180"/>
      <c r="C46" s="178"/>
      <c r="D46" s="179"/>
      <c r="E46" s="123"/>
      <c r="F46" s="123"/>
      <c r="G46" s="123"/>
      <c r="H46" s="123"/>
      <c r="I46" s="123"/>
      <c r="J46" s="123"/>
      <c r="K46" s="2"/>
      <c r="L46" s="2"/>
      <c r="M46" s="2" t="b">
        <f t="shared" si="3"/>
        <v>0</v>
      </c>
      <c r="N46" s="2" t="b">
        <f t="shared" si="4"/>
        <v>0</v>
      </c>
      <c r="O46" s="2" t="b">
        <f t="shared" si="5"/>
        <v>0</v>
      </c>
      <c r="P46" s="2" t="b">
        <f t="shared" si="6"/>
        <v>0</v>
      </c>
      <c r="Q46" s="2" t="b">
        <f t="shared" si="7"/>
        <v>0</v>
      </c>
      <c r="R46" s="2" t="b">
        <f t="shared" si="8"/>
        <v>0</v>
      </c>
      <c r="S46" s="2">
        <f t="shared" si="9"/>
        <v>0</v>
      </c>
      <c r="T46" s="2">
        <f t="shared" si="10"/>
        <v>0</v>
      </c>
      <c r="U46" s="2">
        <f t="shared" si="11"/>
        <v>0</v>
      </c>
      <c r="V46" s="2">
        <f t="shared" si="12"/>
        <v>0</v>
      </c>
      <c r="W46" s="2">
        <f t="shared" si="13"/>
        <v>0</v>
      </c>
      <c r="X46" s="2">
        <f t="shared" si="14"/>
        <v>0</v>
      </c>
      <c r="Y46" s="141">
        <f t="shared" si="2"/>
        <v>0</v>
      </c>
      <c r="Z46" s="141">
        <f t="shared" si="15"/>
        <v>0</v>
      </c>
      <c r="AA46" s="2"/>
      <c r="AB46" s="2"/>
    </row>
    <row r="47" spans="2:28" s="5" customFormat="1" x14ac:dyDescent="0.3">
      <c r="B47" s="180" t="s">
        <v>86</v>
      </c>
      <c r="C47" s="178" t="str">
        <f>Settings!F12</f>
        <v>Yes</v>
      </c>
      <c r="D47" s="179">
        <f t="shared" si="33"/>
        <v>0</v>
      </c>
      <c r="E47" s="32" t="s">
        <v>87</v>
      </c>
      <c r="F47" s="32" t="s">
        <v>89</v>
      </c>
      <c r="G47" s="32" t="s">
        <v>99</v>
      </c>
      <c r="H47" s="32" t="s">
        <v>90</v>
      </c>
      <c r="I47" s="32" t="s">
        <v>91</v>
      </c>
      <c r="J47" s="5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41">
        <f t="shared" si="2"/>
        <v>0</v>
      </c>
      <c r="Z47" s="141"/>
      <c r="AA47" s="2"/>
      <c r="AB47" s="2"/>
    </row>
    <row r="48" spans="2:28" s="5" customFormat="1" x14ac:dyDescent="0.3">
      <c r="B48" s="180"/>
      <c r="C48" s="178"/>
      <c r="D48" s="179"/>
      <c r="E48" s="123"/>
      <c r="F48" s="123"/>
      <c r="G48" s="123"/>
      <c r="H48" s="123"/>
      <c r="I48" s="123"/>
      <c r="J48" s="133"/>
      <c r="K48" s="2"/>
      <c r="L48" s="2"/>
      <c r="M48" s="2" t="b">
        <f t="shared" si="3"/>
        <v>0</v>
      </c>
      <c r="N48" s="2" t="b">
        <f t="shared" si="4"/>
        <v>0</v>
      </c>
      <c r="O48" s="2" t="b">
        <f t="shared" si="5"/>
        <v>0</v>
      </c>
      <c r="P48" s="2" t="b">
        <f t="shared" si="6"/>
        <v>0</v>
      </c>
      <c r="Q48" s="2" t="b">
        <f t="shared" si="7"/>
        <v>0</v>
      </c>
      <c r="R48" s="2" t="b">
        <f t="shared" si="8"/>
        <v>0</v>
      </c>
      <c r="S48" s="2">
        <f t="shared" si="9"/>
        <v>0</v>
      </c>
      <c r="T48" s="2">
        <f t="shared" si="10"/>
        <v>0</v>
      </c>
      <c r="U48" s="2">
        <f t="shared" si="11"/>
        <v>0</v>
      </c>
      <c r="V48" s="2">
        <f t="shared" si="12"/>
        <v>0</v>
      </c>
      <c r="W48" s="2">
        <f t="shared" si="13"/>
        <v>0</v>
      </c>
      <c r="X48" s="2">
        <f t="shared" si="14"/>
        <v>0</v>
      </c>
      <c r="Y48" s="141">
        <f t="shared" si="2"/>
        <v>0</v>
      </c>
      <c r="Z48" s="141">
        <f t="shared" si="15"/>
        <v>0</v>
      </c>
      <c r="AA48" s="2"/>
      <c r="AB48" s="2"/>
    </row>
    <row r="49" spans="2:28" s="5" customFormat="1" x14ac:dyDescent="0.3">
      <c r="B49" s="180" t="s">
        <v>92</v>
      </c>
      <c r="C49" s="178" t="str">
        <f>Settings!F13</f>
        <v>Yes</v>
      </c>
      <c r="D49" s="179">
        <f t="shared" si="33"/>
        <v>0</v>
      </c>
      <c r="E49" s="32" t="s">
        <v>93</v>
      </c>
      <c r="F49" s="32" t="s">
        <v>94</v>
      </c>
      <c r="G49" s="32" t="s">
        <v>87</v>
      </c>
      <c r="H49" s="32" t="s">
        <v>95</v>
      </c>
      <c r="I49" s="32" t="s">
        <v>96</v>
      </c>
      <c r="J49" s="32" t="s">
        <v>166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41">
        <f t="shared" si="2"/>
        <v>0</v>
      </c>
      <c r="Z49" s="141"/>
      <c r="AA49" s="2"/>
      <c r="AB49" s="2"/>
    </row>
    <row r="50" spans="2:28" s="5" customFormat="1" x14ac:dyDescent="0.3">
      <c r="B50" s="180"/>
      <c r="C50" s="178"/>
      <c r="D50" s="179"/>
      <c r="E50" s="123"/>
      <c r="F50" s="123"/>
      <c r="G50" s="123"/>
      <c r="H50" s="123"/>
      <c r="I50" s="123"/>
      <c r="J50" s="123"/>
      <c r="K50" s="2"/>
      <c r="L50" s="2"/>
      <c r="M50" s="2" t="b">
        <f t="shared" si="3"/>
        <v>0</v>
      </c>
      <c r="N50" s="2" t="b">
        <f t="shared" si="4"/>
        <v>0</v>
      </c>
      <c r="O50" s="2" t="b">
        <f t="shared" si="5"/>
        <v>0</v>
      </c>
      <c r="P50" s="2" t="b">
        <f t="shared" si="6"/>
        <v>0</v>
      </c>
      <c r="Q50" s="2" t="b">
        <f t="shared" si="7"/>
        <v>0</v>
      </c>
      <c r="R50" s="2" t="b">
        <f t="shared" si="8"/>
        <v>0</v>
      </c>
      <c r="S50" s="2">
        <f t="shared" si="9"/>
        <v>0</v>
      </c>
      <c r="T50" s="2">
        <f t="shared" si="10"/>
        <v>0</v>
      </c>
      <c r="U50" s="2">
        <f t="shared" si="11"/>
        <v>0</v>
      </c>
      <c r="V50" s="2">
        <f t="shared" si="12"/>
        <v>0</v>
      </c>
      <c r="W50" s="2">
        <f t="shared" si="13"/>
        <v>0</v>
      </c>
      <c r="X50" s="2">
        <f t="shared" si="14"/>
        <v>0</v>
      </c>
      <c r="Y50" s="141">
        <f t="shared" si="2"/>
        <v>0</v>
      </c>
      <c r="Z50" s="141">
        <f t="shared" si="15"/>
        <v>0</v>
      </c>
      <c r="AA50" s="2"/>
      <c r="AB50" s="2"/>
    </row>
    <row r="51" spans="2:28" s="5" customFormat="1" x14ac:dyDescent="0.3">
      <c r="B51" s="180" t="s">
        <v>97</v>
      </c>
      <c r="C51" s="178" t="str">
        <f>Settings!F14</f>
        <v>Yes</v>
      </c>
      <c r="D51" s="179">
        <f t="shared" si="33"/>
        <v>0</v>
      </c>
      <c r="E51" s="32" t="s">
        <v>98</v>
      </c>
      <c r="F51" s="32" t="s">
        <v>99</v>
      </c>
      <c r="G51" s="32" t="s">
        <v>100</v>
      </c>
      <c r="H51" s="32" t="s">
        <v>167</v>
      </c>
      <c r="I51" s="57"/>
      <c r="J51" s="58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41">
        <f t="shared" si="2"/>
        <v>0</v>
      </c>
      <c r="Z51" s="141"/>
      <c r="AA51" s="2"/>
      <c r="AB51" s="2"/>
    </row>
    <row r="52" spans="2:28" s="5" customFormat="1" x14ac:dyDescent="0.3">
      <c r="B52" s="180"/>
      <c r="C52" s="178"/>
      <c r="D52" s="179"/>
      <c r="E52" s="123"/>
      <c r="F52" s="123"/>
      <c r="G52" s="123"/>
      <c r="H52" s="123"/>
      <c r="I52" s="59" t="s">
        <v>9</v>
      </c>
      <c r="J52" s="19" t="s">
        <v>9</v>
      </c>
      <c r="K52" s="2"/>
      <c r="L52" s="2"/>
      <c r="M52" s="2" t="b">
        <f t="shared" si="3"/>
        <v>0</v>
      </c>
      <c r="N52" s="2" t="b">
        <f t="shared" si="4"/>
        <v>0</v>
      </c>
      <c r="O52" s="2" t="b">
        <f t="shared" si="5"/>
        <v>0</v>
      </c>
      <c r="P52" s="2" t="b">
        <f t="shared" si="6"/>
        <v>0</v>
      </c>
      <c r="Q52" s="2" t="b">
        <f t="shared" si="7"/>
        <v>0</v>
      </c>
      <c r="R52" s="2" t="b">
        <f t="shared" si="8"/>
        <v>0</v>
      </c>
      <c r="S52" s="2">
        <f t="shared" si="9"/>
        <v>0</v>
      </c>
      <c r="T52" s="2">
        <f t="shared" si="10"/>
        <v>0</v>
      </c>
      <c r="U52" s="2">
        <f t="shared" si="11"/>
        <v>0</v>
      </c>
      <c r="V52" s="2">
        <f t="shared" si="12"/>
        <v>0</v>
      </c>
      <c r="W52" s="2">
        <f t="shared" si="13"/>
        <v>1</v>
      </c>
      <c r="X52" s="2">
        <f t="shared" si="14"/>
        <v>1</v>
      </c>
      <c r="Y52" s="141">
        <f t="shared" si="2"/>
        <v>0</v>
      </c>
      <c r="Z52" s="141">
        <f t="shared" si="15"/>
        <v>0</v>
      </c>
      <c r="AA52" s="2"/>
      <c r="AB52" s="2"/>
    </row>
    <row r="53" spans="2:28" s="5" customFormat="1" ht="18" x14ac:dyDescent="0.3">
      <c r="B53" s="24"/>
      <c r="C53" s="19">
        <f>COUNTIF(C43:C52,"Yes")</f>
        <v>5</v>
      </c>
      <c r="D53" s="46">
        <f>ROUND(SUM(D43:D52)/C53,1)</f>
        <v>0</v>
      </c>
      <c r="E53" s="15"/>
      <c r="F53" s="15"/>
      <c r="G53" s="15"/>
      <c r="H53" s="15"/>
      <c r="I53" s="15"/>
      <c r="J53" s="1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41">
        <f t="shared" si="2"/>
        <v>0</v>
      </c>
      <c r="Z53" s="141"/>
      <c r="AA53" s="2"/>
      <c r="AB53" s="2"/>
    </row>
    <row r="54" spans="2:28" s="5" customFormat="1" ht="5.55" customHeight="1" x14ac:dyDescent="0.3">
      <c r="B54" s="24"/>
      <c r="C54" s="12"/>
      <c r="D54" s="20"/>
      <c r="E54" s="15"/>
      <c r="F54" s="15"/>
      <c r="G54" s="15"/>
      <c r="H54" s="15"/>
      <c r="I54" s="15"/>
      <c r="J54" s="1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41">
        <f t="shared" si="2"/>
        <v>0</v>
      </c>
      <c r="Z54" s="141"/>
      <c r="AA54" s="2"/>
      <c r="AB54" s="2"/>
    </row>
    <row r="55" spans="2:28" s="5" customFormat="1" x14ac:dyDescent="0.3">
      <c r="B55" s="33" t="s">
        <v>101</v>
      </c>
      <c r="C55" s="34" t="s">
        <v>2</v>
      </c>
      <c r="D55" s="34" t="s">
        <v>4</v>
      </c>
      <c r="E55" s="12"/>
      <c r="F55" s="12"/>
      <c r="G55" s="12"/>
      <c r="H55" s="12"/>
      <c r="I55" s="12"/>
      <c r="J55" s="1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41">
        <f t="shared" si="2"/>
        <v>0</v>
      </c>
      <c r="Z55" s="141"/>
      <c r="AA55" s="2"/>
      <c r="AB55" s="2"/>
    </row>
    <row r="56" spans="2:28" s="5" customFormat="1" x14ac:dyDescent="0.3">
      <c r="B56" s="189" t="s">
        <v>102</v>
      </c>
      <c r="C56" s="172" t="str">
        <f>Settings!I6</f>
        <v>Yes</v>
      </c>
      <c r="D56" s="173">
        <f t="shared" ref="D56:D66" si="34">IF(C56="Yes",Z57,"N/A")</f>
        <v>0</v>
      </c>
      <c r="E56" s="35" t="s">
        <v>99</v>
      </c>
      <c r="F56" s="35" t="s">
        <v>103</v>
      </c>
      <c r="G56" s="35" t="s">
        <v>51</v>
      </c>
      <c r="H56" s="35" t="s">
        <v>104</v>
      </c>
      <c r="I56" s="35" t="s">
        <v>105</v>
      </c>
      <c r="J56" s="6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41">
        <f t="shared" si="2"/>
        <v>0</v>
      </c>
      <c r="Z56" s="141"/>
      <c r="AA56" s="2"/>
      <c r="AB56" s="2"/>
    </row>
    <row r="57" spans="2:28" s="5" customFormat="1" x14ac:dyDescent="0.3">
      <c r="B57" s="189"/>
      <c r="C57" s="172"/>
      <c r="D57" s="173"/>
      <c r="E57" s="124"/>
      <c r="F57" s="124"/>
      <c r="G57" s="124"/>
      <c r="H57" s="124"/>
      <c r="I57" s="124"/>
      <c r="J57" s="61"/>
      <c r="K57" s="2"/>
      <c r="L57" s="2"/>
      <c r="M57" s="2" t="b">
        <f t="shared" si="3"/>
        <v>0</v>
      </c>
      <c r="N57" s="2" t="b">
        <f t="shared" si="4"/>
        <v>0</v>
      </c>
      <c r="O57" s="2" t="b">
        <f t="shared" si="5"/>
        <v>0</v>
      </c>
      <c r="P57" s="2" t="b">
        <f t="shared" si="6"/>
        <v>0</v>
      </c>
      <c r="Q57" s="2" t="b">
        <f t="shared" si="7"/>
        <v>0</v>
      </c>
      <c r="R57" s="2" t="b">
        <f t="shared" si="8"/>
        <v>0</v>
      </c>
      <c r="S57" s="2">
        <f t="shared" si="9"/>
        <v>0</v>
      </c>
      <c r="T57" s="2">
        <f t="shared" si="10"/>
        <v>0</v>
      </c>
      <c r="U57" s="2">
        <f t="shared" si="11"/>
        <v>0</v>
      </c>
      <c r="V57" s="2">
        <f t="shared" si="12"/>
        <v>0</v>
      </c>
      <c r="W57" s="2">
        <f t="shared" si="13"/>
        <v>0</v>
      </c>
      <c r="X57" s="2">
        <f t="shared" si="14"/>
        <v>0</v>
      </c>
      <c r="Y57" s="141">
        <f t="shared" si="2"/>
        <v>0</v>
      </c>
      <c r="Z57" s="141">
        <f t="shared" si="15"/>
        <v>0</v>
      </c>
      <c r="AA57" s="2"/>
      <c r="AB57" s="2"/>
    </row>
    <row r="58" spans="2:28" s="5" customFormat="1" x14ac:dyDescent="0.3">
      <c r="B58" s="189" t="s">
        <v>106</v>
      </c>
      <c r="C58" s="172" t="str">
        <f>Settings!I7</f>
        <v>Yes</v>
      </c>
      <c r="D58" s="173">
        <f t="shared" si="34"/>
        <v>0</v>
      </c>
      <c r="E58" s="35" t="s">
        <v>168</v>
      </c>
      <c r="F58" s="35" t="s">
        <v>107</v>
      </c>
      <c r="G58" s="35" t="s">
        <v>108</v>
      </c>
      <c r="H58" s="35" t="s">
        <v>109</v>
      </c>
      <c r="I58" s="41" t="s">
        <v>110</v>
      </c>
      <c r="J58" s="13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41">
        <f t="shared" si="2"/>
        <v>0</v>
      </c>
      <c r="Z58" s="141"/>
      <c r="AA58" s="2"/>
      <c r="AB58" s="2"/>
    </row>
    <row r="59" spans="2:28" s="5" customFormat="1" x14ac:dyDescent="0.3">
      <c r="B59" s="189"/>
      <c r="C59" s="172"/>
      <c r="D59" s="173"/>
      <c r="E59" s="124"/>
      <c r="F59" s="124"/>
      <c r="G59" s="124"/>
      <c r="H59" s="124"/>
      <c r="I59" s="124"/>
      <c r="J59" s="135"/>
      <c r="K59" s="2"/>
      <c r="L59" s="2"/>
      <c r="M59" s="2" t="b">
        <f t="shared" si="3"/>
        <v>0</v>
      </c>
      <c r="N59" s="2" t="b">
        <f t="shared" si="4"/>
        <v>0</v>
      </c>
      <c r="O59" s="2" t="b">
        <f t="shared" si="5"/>
        <v>0</v>
      </c>
      <c r="P59" s="2" t="b">
        <f t="shared" si="6"/>
        <v>0</v>
      </c>
      <c r="Q59" s="2" t="b">
        <f t="shared" si="7"/>
        <v>0</v>
      </c>
      <c r="R59" s="2" t="b">
        <f t="shared" si="8"/>
        <v>0</v>
      </c>
      <c r="S59" s="2">
        <f t="shared" si="9"/>
        <v>0</v>
      </c>
      <c r="T59" s="2">
        <f t="shared" si="10"/>
        <v>0</v>
      </c>
      <c r="U59" s="2">
        <f t="shared" si="11"/>
        <v>0</v>
      </c>
      <c r="V59" s="2">
        <f t="shared" si="12"/>
        <v>0</v>
      </c>
      <c r="W59" s="2">
        <f t="shared" si="13"/>
        <v>0</v>
      </c>
      <c r="X59" s="2">
        <f t="shared" si="14"/>
        <v>0</v>
      </c>
      <c r="Y59" s="141">
        <f t="shared" si="2"/>
        <v>0</v>
      </c>
      <c r="Z59" s="141">
        <f t="shared" si="15"/>
        <v>0</v>
      </c>
      <c r="AA59" s="2"/>
      <c r="AB59" s="2"/>
    </row>
    <row r="60" spans="2:28" s="5" customFormat="1" x14ac:dyDescent="0.3">
      <c r="B60" s="189" t="s">
        <v>204</v>
      </c>
      <c r="C60" s="172" t="str">
        <f>Settings!I8</f>
        <v>Yes</v>
      </c>
      <c r="D60" s="173">
        <f t="shared" si="34"/>
        <v>0</v>
      </c>
      <c r="E60" s="35" t="s">
        <v>112</v>
      </c>
      <c r="F60" s="35" t="s">
        <v>113</v>
      </c>
      <c r="G60" s="35" t="s">
        <v>200</v>
      </c>
      <c r="H60" s="35" t="s">
        <v>115</v>
      </c>
      <c r="I60" s="35" t="s">
        <v>116</v>
      </c>
      <c r="J60" s="35" t="s">
        <v>114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41">
        <f t="shared" si="2"/>
        <v>0</v>
      </c>
      <c r="Z60" s="141"/>
      <c r="AA60" s="2"/>
      <c r="AB60" s="2"/>
    </row>
    <row r="61" spans="2:28" s="5" customFormat="1" x14ac:dyDescent="0.3">
      <c r="B61" s="189"/>
      <c r="C61" s="172"/>
      <c r="D61" s="173"/>
      <c r="E61" s="124"/>
      <c r="F61" s="124"/>
      <c r="G61" s="124"/>
      <c r="H61" s="124"/>
      <c r="I61" s="124"/>
      <c r="J61" s="124"/>
      <c r="K61" s="2"/>
      <c r="L61" s="2"/>
      <c r="M61" s="2" t="b">
        <f t="shared" si="3"/>
        <v>0</v>
      </c>
      <c r="N61" s="2" t="b">
        <f t="shared" si="4"/>
        <v>0</v>
      </c>
      <c r="O61" s="2" t="b">
        <f t="shared" si="5"/>
        <v>0</v>
      </c>
      <c r="P61" s="2" t="b">
        <f t="shared" si="6"/>
        <v>0</v>
      </c>
      <c r="Q61" s="2" t="b">
        <f t="shared" si="7"/>
        <v>0</v>
      </c>
      <c r="R61" s="2" t="b">
        <f t="shared" si="8"/>
        <v>0</v>
      </c>
      <c r="S61" s="2">
        <f t="shared" si="9"/>
        <v>0</v>
      </c>
      <c r="T61" s="2">
        <f t="shared" si="10"/>
        <v>0</v>
      </c>
      <c r="U61" s="2">
        <f t="shared" si="11"/>
        <v>0</v>
      </c>
      <c r="V61" s="2">
        <f t="shared" si="12"/>
        <v>0</v>
      </c>
      <c r="W61" s="2">
        <f t="shared" si="13"/>
        <v>0</v>
      </c>
      <c r="X61" s="2">
        <f t="shared" si="14"/>
        <v>0</v>
      </c>
      <c r="Y61" s="141">
        <f t="shared" si="2"/>
        <v>0</v>
      </c>
      <c r="Z61" s="141">
        <f t="shared" si="15"/>
        <v>0</v>
      </c>
      <c r="AA61" s="2"/>
      <c r="AB61" s="2"/>
    </row>
    <row r="62" spans="2:28" s="5" customFormat="1" x14ac:dyDescent="0.3">
      <c r="B62" s="189" t="s">
        <v>117</v>
      </c>
      <c r="C62" s="172" t="str">
        <f>Settings!I9</f>
        <v>Yes</v>
      </c>
      <c r="D62" s="173">
        <f t="shared" si="34"/>
        <v>0</v>
      </c>
      <c r="E62" s="35" t="s">
        <v>118</v>
      </c>
      <c r="F62" s="35" t="s">
        <v>119</v>
      </c>
      <c r="G62" s="35" t="s">
        <v>120</v>
      </c>
      <c r="H62" s="35" t="s">
        <v>121</v>
      </c>
      <c r="I62" s="60"/>
      <c r="J62" s="6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41">
        <f t="shared" si="2"/>
        <v>0</v>
      </c>
      <c r="Z62" s="141"/>
      <c r="AA62" s="2"/>
      <c r="AB62" s="2"/>
    </row>
    <row r="63" spans="2:28" s="5" customFormat="1" x14ac:dyDescent="0.3">
      <c r="B63" s="189"/>
      <c r="C63" s="172"/>
      <c r="D63" s="173"/>
      <c r="E63" s="124"/>
      <c r="F63" s="124"/>
      <c r="G63" s="124"/>
      <c r="H63" s="124"/>
      <c r="I63" s="61"/>
      <c r="J63" s="19" t="s">
        <v>9</v>
      </c>
      <c r="K63" s="2"/>
      <c r="L63" s="2"/>
      <c r="M63" s="2" t="b">
        <f t="shared" si="3"/>
        <v>0</v>
      </c>
      <c r="N63" s="2" t="b">
        <f t="shared" si="4"/>
        <v>0</v>
      </c>
      <c r="O63" s="2" t="b">
        <f t="shared" si="5"/>
        <v>0</v>
      </c>
      <c r="P63" s="2" t="b">
        <f t="shared" si="6"/>
        <v>0</v>
      </c>
      <c r="Q63" s="2" t="b">
        <f t="shared" si="7"/>
        <v>0</v>
      </c>
      <c r="R63" s="2" t="b">
        <f t="shared" si="8"/>
        <v>0</v>
      </c>
      <c r="S63" s="2">
        <f t="shared" si="9"/>
        <v>0</v>
      </c>
      <c r="T63" s="2">
        <f t="shared" si="10"/>
        <v>0</v>
      </c>
      <c r="U63" s="2">
        <f t="shared" si="11"/>
        <v>0</v>
      </c>
      <c r="V63" s="2">
        <f t="shared" si="12"/>
        <v>0</v>
      </c>
      <c r="W63" s="2">
        <f t="shared" si="13"/>
        <v>0</v>
      </c>
      <c r="X63" s="2">
        <f t="shared" si="14"/>
        <v>1</v>
      </c>
      <c r="Y63" s="141">
        <f t="shared" si="2"/>
        <v>0</v>
      </c>
      <c r="Z63" s="141">
        <f t="shared" si="15"/>
        <v>0</v>
      </c>
      <c r="AA63" s="2"/>
      <c r="AB63" s="2"/>
    </row>
    <row r="64" spans="2:28" s="5" customFormat="1" x14ac:dyDescent="0.3">
      <c r="B64" s="189" t="s">
        <v>122</v>
      </c>
      <c r="C64" s="172" t="str">
        <f>Settings!I10</f>
        <v>Yes</v>
      </c>
      <c r="D64" s="173">
        <f t="shared" si="34"/>
        <v>0</v>
      </c>
      <c r="E64" s="35" t="s">
        <v>123</v>
      </c>
      <c r="F64" s="35" t="s">
        <v>124</v>
      </c>
      <c r="G64" s="60"/>
      <c r="H64" s="62"/>
      <c r="I64" s="54"/>
      <c r="J64" s="5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41">
        <f t="shared" si="2"/>
        <v>0</v>
      </c>
      <c r="Z64" s="141"/>
      <c r="AA64" s="2"/>
      <c r="AB64" s="2"/>
    </row>
    <row r="65" spans="2:28" s="5" customFormat="1" x14ac:dyDescent="0.3">
      <c r="B65" s="189"/>
      <c r="C65" s="172"/>
      <c r="D65" s="173"/>
      <c r="E65" s="124"/>
      <c r="F65" s="124"/>
      <c r="G65" s="63"/>
      <c r="H65" s="19" t="s">
        <v>9</v>
      </c>
      <c r="I65" s="19" t="s">
        <v>9</v>
      </c>
      <c r="J65" s="19" t="s">
        <v>9</v>
      </c>
      <c r="K65" s="2"/>
      <c r="L65" s="2"/>
      <c r="M65" s="2" t="b">
        <f t="shared" si="3"/>
        <v>0</v>
      </c>
      <c r="N65" s="2" t="b">
        <f t="shared" si="4"/>
        <v>0</v>
      </c>
      <c r="O65" s="2" t="b">
        <f t="shared" si="5"/>
        <v>0</v>
      </c>
      <c r="P65" s="2" t="b">
        <f t="shared" si="6"/>
        <v>0</v>
      </c>
      <c r="Q65" s="2" t="b">
        <f t="shared" si="7"/>
        <v>0</v>
      </c>
      <c r="R65" s="2" t="b">
        <f t="shared" si="8"/>
        <v>0</v>
      </c>
      <c r="S65" s="2">
        <f t="shared" si="9"/>
        <v>0</v>
      </c>
      <c r="T65" s="2">
        <f t="shared" si="10"/>
        <v>0</v>
      </c>
      <c r="U65" s="2">
        <f t="shared" si="11"/>
        <v>0</v>
      </c>
      <c r="V65" s="2">
        <f t="shared" si="12"/>
        <v>1</v>
      </c>
      <c r="W65" s="2">
        <f t="shared" si="13"/>
        <v>1</v>
      </c>
      <c r="X65" s="2">
        <f t="shared" si="14"/>
        <v>1</v>
      </c>
      <c r="Y65" s="141">
        <f t="shared" si="2"/>
        <v>0</v>
      </c>
      <c r="Z65" s="141">
        <f t="shared" si="15"/>
        <v>0</v>
      </c>
      <c r="AA65" s="2"/>
      <c r="AB65" s="2"/>
    </row>
    <row r="66" spans="2:28" s="5" customFormat="1" x14ac:dyDescent="0.3">
      <c r="B66" s="189" t="s">
        <v>125</v>
      </c>
      <c r="C66" s="172" t="str">
        <f>Settings!I11</f>
        <v>Yes</v>
      </c>
      <c r="D66" s="173">
        <f t="shared" si="34"/>
        <v>0</v>
      </c>
      <c r="E66" s="35" t="s">
        <v>126</v>
      </c>
      <c r="F66" s="35" t="s">
        <v>54</v>
      </c>
      <c r="G66" s="35" t="s">
        <v>127</v>
      </c>
      <c r="H66" s="64"/>
      <c r="I66" s="54"/>
      <c r="J66" s="5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41">
        <f t="shared" si="2"/>
        <v>0</v>
      </c>
      <c r="Z66" s="141"/>
      <c r="AA66" s="2"/>
      <c r="AB66" s="2"/>
    </row>
    <row r="67" spans="2:28" s="5" customFormat="1" x14ac:dyDescent="0.3">
      <c r="B67" s="189"/>
      <c r="C67" s="172"/>
      <c r="D67" s="173"/>
      <c r="E67" s="124"/>
      <c r="F67" s="124"/>
      <c r="G67" s="124"/>
      <c r="H67" s="61"/>
      <c r="I67" s="19" t="s">
        <v>9</v>
      </c>
      <c r="J67" s="19" t="s">
        <v>9</v>
      </c>
      <c r="K67" s="2"/>
      <c r="L67" s="2"/>
      <c r="M67" s="2" t="b">
        <f t="shared" si="3"/>
        <v>0</v>
      </c>
      <c r="N67" s="2" t="b">
        <f t="shared" si="4"/>
        <v>0</v>
      </c>
      <c r="O67" s="2" t="b">
        <f t="shared" si="5"/>
        <v>0</v>
      </c>
      <c r="P67" s="2" t="b">
        <f t="shared" si="6"/>
        <v>0</v>
      </c>
      <c r="Q67" s="2" t="b">
        <f t="shared" si="7"/>
        <v>0</v>
      </c>
      <c r="R67" s="2" t="b">
        <f t="shared" si="8"/>
        <v>0</v>
      </c>
      <c r="S67" s="2">
        <f t="shared" si="9"/>
        <v>0</v>
      </c>
      <c r="T67" s="2">
        <f t="shared" si="10"/>
        <v>0</v>
      </c>
      <c r="U67" s="2">
        <f t="shared" si="11"/>
        <v>0</v>
      </c>
      <c r="V67" s="2">
        <f t="shared" si="12"/>
        <v>0</v>
      </c>
      <c r="W67" s="2">
        <f t="shared" si="13"/>
        <v>1</v>
      </c>
      <c r="X67" s="2">
        <f t="shared" si="14"/>
        <v>1</v>
      </c>
      <c r="Y67" s="141">
        <f t="shared" si="2"/>
        <v>0</v>
      </c>
      <c r="Z67" s="141">
        <f t="shared" si="15"/>
        <v>0</v>
      </c>
      <c r="AA67" s="2"/>
      <c r="AB67" s="2"/>
    </row>
    <row r="68" spans="2:28" s="5" customFormat="1" ht="18" x14ac:dyDescent="0.3">
      <c r="B68" s="21"/>
      <c r="C68" s="19">
        <f>COUNTIF(C56:C67,"Yes")</f>
        <v>6</v>
      </c>
      <c r="D68" s="47">
        <f>ROUND(SUM(D56:D67)/C68,1)</f>
        <v>0</v>
      </c>
      <c r="E68" s="15"/>
      <c r="F68" s="15"/>
      <c r="G68" s="15"/>
      <c r="H68" s="15"/>
      <c r="I68" s="15"/>
      <c r="J68" s="1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41">
        <f t="shared" si="2"/>
        <v>0</v>
      </c>
      <c r="Z68" s="141"/>
      <c r="AA68" s="2"/>
      <c r="AB68" s="2"/>
    </row>
    <row r="69" spans="2:28" s="5" customFormat="1" ht="5.55" customHeight="1" x14ac:dyDescent="0.3">
      <c r="B69" s="21"/>
      <c r="C69" s="12"/>
      <c r="D69" s="20"/>
      <c r="E69" s="15"/>
      <c r="F69" s="15"/>
      <c r="G69" s="15"/>
      <c r="H69" s="15"/>
      <c r="I69" s="15"/>
      <c r="J69" s="1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41">
        <f t="shared" si="2"/>
        <v>0</v>
      </c>
      <c r="Z69" s="141"/>
      <c r="AA69" s="2"/>
      <c r="AB69" s="2"/>
    </row>
    <row r="70" spans="2:28" s="5" customFormat="1" x14ac:dyDescent="0.3">
      <c r="B70" s="36" t="s">
        <v>128</v>
      </c>
      <c r="C70" s="36" t="s">
        <v>2</v>
      </c>
      <c r="D70" s="36" t="s">
        <v>4</v>
      </c>
      <c r="E70" s="9"/>
      <c r="F70" s="9"/>
      <c r="G70" s="9"/>
      <c r="H70" s="9"/>
      <c r="I70" s="9"/>
      <c r="J70" s="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41">
        <f t="shared" si="2"/>
        <v>0</v>
      </c>
      <c r="Z70" s="141"/>
      <c r="AA70" s="2"/>
      <c r="AB70" s="2"/>
    </row>
    <row r="71" spans="2:28" s="5" customFormat="1" x14ac:dyDescent="0.3">
      <c r="B71" s="188" t="s">
        <v>134</v>
      </c>
      <c r="C71" s="170" t="str">
        <f>Settings!I14</f>
        <v>Yes</v>
      </c>
      <c r="D71" s="171">
        <f t="shared" ref="D71:D77" si="35">IF(C71="Yes",Z72,"N/A")</f>
        <v>0</v>
      </c>
      <c r="E71" s="37" t="s">
        <v>12</v>
      </c>
      <c r="F71" s="37" t="s">
        <v>129</v>
      </c>
      <c r="G71" s="37" t="s">
        <v>130</v>
      </c>
      <c r="H71" s="37" t="s">
        <v>131</v>
      </c>
      <c r="I71" s="37" t="s">
        <v>132</v>
      </c>
      <c r="J71" s="37" t="s">
        <v>70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41">
        <f t="shared" si="2"/>
        <v>0</v>
      </c>
      <c r="Z71" s="141"/>
      <c r="AA71" s="2"/>
      <c r="AB71" s="2"/>
    </row>
    <row r="72" spans="2:28" s="5" customFormat="1" x14ac:dyDescent="0.3">
      <c r="B72" s="188"/>
      <c r="C72" s="170"/>
      <c r="D72" s="171"/>
      <c r="E72" s="125"/>
      <c r="F72" s="125"/>
      <c r="G72" s="125"/>
      <c r="H72" s="125"/>
      <c r="I72" s="125"/>
      <c r="J72" s="125"/>
      <c r="K72" s="2"/>
      <c r="L72" s="2"/>
      <c r="M72" s="2" t="b">
        <f t="shared" si="3"/>
        <v>0</v>
      </c>
      <c r="N72" s="2" t="b">
        <f t="shared" si="4"/>
        <v>0</v>
      </c>
      <c r="O72" s="2" t="b">
        <f t="shared" si="5"/>
        <v>0</v>
      </c>
      <c r="P72" s="2" t="b">
        <f t="shared" si="6"/>
        <v>0</v>
      </c>
      <c r="Q72" s="2" t="b">
        <f t="shared" si="7"/>
        <v>0</v>
      </c>
      <c r="R72" s="2" t="b">
        <f t="shared" si="8"/>
        <v>0</v>
      </c>
      <c r="S72" s="2">
        <f t="shared" si="9"/>
        <v>0</v>
      </c>
      <c r="T72" s="2">
        <f t="shared" si="10"/>
        <v>0</v>
      </c>
      <c r="U72" s="2">
        <f t="shared" si="11"/>
        <v>0</v>
      </c>
      <c r="V72" s="2">
        <f t="shared" si="12"/>
        <v>0</v>
      </c>
      <c r="W72" s="2">
        <f t="shared" si="13"/>
        <v>0</v>
      </c>
      <c r="X72" s="2">
        <f t="shared" si="14"/>
        <v>0</v>
      </c>
      <c r="Y72" s="141">
        <f t="shared" si="2"/>
        <v>0</v>
      </c>
      <c r="Z72" s="141">
        <f t="shared" si="15"/>
        <v>0</v>
      </c>
      <c r="AA72" s="2"/>
      <c r="AB72" s="2"/>
    </row>
    <row r="73" spans="2:28" s="5" customFormat="1" x14ac:dyDescent="0.3">
      <c r="B73" s="188" t="s">
        <v>133</v>
      </c>
      <c r="C73" s="170" t="str">
        <f>Settings!I15</f>
        <v>Yes</v>
      </c>
      <c r="D73" s="171">
        <f t="shared" si="35"/>
        <v>0</v>
      </c>
      <c r="E73" s="37" t="s">
        <v>135</v>
      </c>
      <c r="F73" s="37" t="s">
        <v>136</v>
      </c>
      <c r="G73" s="37" t="s">
        <v>137</v>
      </c>
      <c r="H73" s="37" t="s">
        <v>138</v>
      </c>
      <c r="I73" s="37" t="s">
        <v>201</v>
      </c>
      <c r="J73" s="6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41">
        <f t="shared" ref="Y73:Y89" si="36">IF(SUM(S73:X73)=6,0,SUM(M73:R73)/(6-(SUM(S73:X73))))</f>
        <v>0</v>
      </c>
      <c r="Z73" s="141"/>
      <c r="AA73" s="2"/>
      <c r="AB73" s="2"/>
    </row>
    <row r="74" spans="2:28" s="5" customFormat="1" x14ac:dyDescent="0.3">
      <c r="B74" s="188"/>
      <c r="C74" s="170"/>
      <c r="D74" s="171"/>
      <c r="E74" s="125"/>
      <c r="F74" s="125"/>
      <c r="G74" s="125"/>
      <c r="H74" s="125"/>
      <c r="I74" s="125"/>
      <c r="J74" s="138" t="s">
        <v>9</v>
      </c>
      <c r="K74" s="2"/>
      <c r="L74" s="2"/>
      <c r="M74" s="2" t="b">
        <f t="shared" si="3"/>
        <v>0</v>
      </c>
      <c r="N74" s="2" t="b">
        <f t="shared" si="4"/>
        <v>0</v>
      </c>
      <c r="O74" s="2" t="b">
        <f t="shared" si="5"/>
        <v>0</v>
      </c>
      <c r="P74" s="2" t="b">
        <f t="shared" si="6"/>
        <v>0</v>
      </c>
      <c r="Q74" s="2" t="b">
        <f t="shared" si="7"/>
        <v>0</v>
      </c>
      <c r="R74" s="2" t="b">
        <f t="shared" si="8"/>
        <v>0</v>
      </c>
      <c r="S74" s="2">
        <f t="shared" si="9"/>
        <v>0</v>
      </c>
      <c r="T74" s="2">
        <f t="shared" si="10"/>
        <v>0</v>
      </c>
      <c r="U74" s="2">
        <f t="shared" si="11"/>
        <v>0</v>
      </c>
      <c r="V74" s="2">
        <f t="shared" si="12"/>
        <v>0</v>
      </c>
      <c r="W74" s="2">
        <f t="shared" si="13"/>
        <v>0</v>
      </c>
      <c r="X74" s="2">
        <f t="shared" si="14"/>
        <v>1</v>
      </c>
      <c r="Y74" s="141">
        <f t="shared" si="36"/>
        <v>0</v>
      </c>
      <c r="Z74" s="141">
        <f t="shared" si="15"/>
        <v>0</v>
      </c>
      <c r="AA74" s="2"/>
      <c r="AB74" s="2"/>
    </row>
    <row r="75" spans="2:28" s="5" customFormat="1" x14ac:dyDescent="0.3">
      <c r="B75" s="188" t="s">
        <v>139</v>
      </c>
      <c r="C75" s="170" t="str">
        <f>Settings!I16</f>
        <v>Yes</v>
      </c>
      <c r="D75" s="171">
        <f t="shared" si="35"/>
        <v>0</v>
      </c>
      <c r="E75" s="37" t="s">
        <v>202</v>
      </c>
      <c r="F75" s="37" t="s">
        <v>140</v>
      </c>
      <c r="G75" s="37" t="s">
        <v>169</v>
      </c>
      <c r="H75" s="65"/>
      <c r="I75" s="136"/>
      <c r="J75" s="13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41">
        <f t="shared" si="36"/>
        <v>0</v>
      </c>
      <c r="Z75" s="141"/>
      <c r="AA75" s="2"/>
      <c r="AB75" s="2"/>
    </row>
    <row r="76" spans="2:28" s="5" customFormat="1" x14ac:dyDescent="0.3">
      <c r="B76" s="188"/>
      <c r="C76" s="170"/>
      <c r="D76" s="171"/>
      <c r="E76" s="125"/>
      <c r="F76" s="125"/>
      <c r="G76" s="125"/>
      <c r="H76" s="66"/>
      <c r="I76" s="139"/>
      <c r="J76" s="19"/>
      <c r="K76" s="2"/>
      <c r="L76" s="2"/>
      <c r="M76" s="2" t="b">
        <f t="shared" si="3"/>
        <v>0</v>
      </c>
      <c r="N76" s="2" t="b">
        <f t="shared" si="4"/>
        <v>0</v>
      </c>
      <c r="O76" s="2" t="b">
        <f t="shared" si="5"/>
        <v>0</v>
      </c>
      <c r="P76" s="2" t="b">
        <f t="shared" si="6"/>
        <v>0</v>
      </c>
      <c r="Q76" s="2" t="b">
        <f t="shared" si="7"/>
        <v>0</v>
      </c>
      <c r="R76" s="2" t="b">
        <f t="shared" si="8"/>
        <v>0</v>
      </c>
      <c r="S76" s="2">
        <f t="shared" si="9"/>
        <v>0</v>
      </c>
      <c r="T76" s="2">
        <f t="shared" si="10"/>
        <v>0</v>
      </c>
      <c r="U76" s="2">
        <f t="shared" si="11"/>
        <v>0</v>
      </c>
      <c r="V76" s="2">
        <f t="shared" si="12"/>
        <v>0</v>
      </c>
      <c r="W76" s="2">
        <f t="shared" si="13"/>
        <v>0</v>
      </c>
      <c r="X76" s="2">
        <f t="shared" si="14"/>
        <v>0</v>
      </c>
      <c r="Y76" s="141">
        <f t="shared" si="36"/>
        <v>0</v>
      </c>
      <c r="Z76" s="141">
        <f t="shared" si="15"/>
        <v>0</v>
      </c>
      <c r="AA76" s="2"/>
      <c r="AB76" s="2"/>
    </row>
    <row r="77" spans="2:28" s="5" customFormat="1" x14ac:dyDescent="0.3">
      <c r="B77" s="188" t="s">
        <v>141</v>
      </c>
      <c r="C77" s="170" t="str">
        <f>Settings!I17</f>
        <v>Yes</v>
      </c>
      <c r="D77" s="171">
        <f t="shared" si="35"/>
        <v>0</v>
      </c>
      <c r="E77" s="37" t="s">
        <v>142</v>
      </c>
      <c r="F77" s="37" t="s">
        <v>143</v>
      </c>
      <c r="G77" s="37" t="s">
        <v>144</v>
      </c>
      <c r="H77" s="37" t="s">
        <v>146</v>
      </c>
      <c r="I77" s="37" t="s">
        <v>145</v>
      </c>
      <c r="J77" s="143" t="s">
        <v>147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41">
        <f t="shared" si="36"/>
        <v>0</v>
      </c>
      <c r="Z77" s="141"/>
      <c r="AA77" s="2"/>
      <c r="AB77" s="2"/>
    </row>
    <row r="78" spans="2:28" s="5" customFormat="1" x14ac:dyDescent="0.3">
      <c r="B78" s="188"/>
      <c r="C78" s="170"/>
      <c r="D78" s="171"/>
      <c r="E78" s="125"/>
      <c r="F78" s="125"/>
      <c r="G78" s="125"/>
      <c r="H78" s="125"/>
      <c r="I78" s="125"/>
      <c r="J78" s="138"/>
      <c r="K78" s="2"/>
      <c r="L78" s="2"/>
      <c r="M78" s="2" t="b">
        <f t="shared" si="3"/>
        <v>0</v>
      </c>
      <c r="N78" s="2" t="b">
        <f t="shared" si="4"/>
        <v>0</v>
      </c>
      <c r="O78" s="2" t="b">
        <f t="shared" si="5"/>
        <v>0</v>
      </c>
      <c r="P78" s="2" t="b">
        <f t="shared" si="6"/>
        <v>0</v>
      </c>
      <c r="Q78" s="2" t="b">
        <f t="shared" si="7"/>
        <v>0</v>
      </c>
      <c r="R78" s="2" t="b">
        <f t="shared" si="8"/>
        <v>0</v>
      </c>
      <c r="S78" s="2">
        <f t="shared" si="9"/>
        <v>0</v>
      </c>
      <c r="T78" s="2">
        <f t="shared" si="10"/>
        <v>0</v>
      </c>
      <c r="U78" s="2">
        <f t="shared" si="11"/>
        <v>0</v>
      </c>
      <c r="V78" s="2">
        <f t="shared" si="12"/>
        <v>0</v>
      </c>
      <c r="W78" s="2">
        <f t="shared" si="13"/>
        <v>0</v>
      </c>
      <c r="X78" s="2">
        <f t="shared" si="14"/>
        <v>0</v>
      </c>
      <c r="Y78" s="141">
        <f t="shared" si="36"/>
        <v>0</v>
      </c>
      <c r="Z78" s="141">
        <f t="shared" si="15"/>
        <v>0</v>
      </c>
      <c r="AA78" s="2"/>
      <c r="AB78" s="2"/>
    </row>
    <row r="79" spans="2:28" s="5" customFormat="1" ht="18" x14ac:dyDescent="0.3">
      <c r="B79" s="21"/>
      <c r="C79" s="19">
        <f>COUNTIF(C71:C78,"Yes")</f>
        <v>4</v>
      </c>
      <c r="D79" s="48">
        <f>ROUND(SUM(D71:D78)/C79,1)</f>
        <v>0</v>
      </c>
      <c r="E79" s="15"/>
      <c r="F79" s="15"/>
      <c r="G79" s="15"/>
      <c r="H79" s="15"/>
      <c r="I79" s="15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41">
        <f t="shared" si="36"/>
        <v>0</v>
      </c>
      <c r="Z79" s="141"/>
      <c r="AA79" s="2"/>
      <c r="AB79" s="2"/>
    </row>
    <row r="80" spans="2:28" s="5" customFormat="1" ht="5.55" customHeight="1" x14ac:dyDescent="0.3">
      <c r="B80" s="21"/>
      <c r="C80" s="12"/>
      <c r="D80" s="20"/>
      <c r="E80" s="15"/>
      <c r="F80" s="15"/>
      <c r="G80" s="15"/>
      <c r="H80" s="15"/>
      <c r="I80" s="15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41">
        <f t="shared" si="36"/>
        <v>0</v>
      </c>
      <c r="Z80" s="141"/>
      <c r="AA80" s="2"/>
      <c r="AB80" s="2"/>
    </row>
    <row r="81" spans="2:28" s="5" customFormat="1" x14ac:dyDescent="0.3">
      <c r="B81" s="39" t="s">
        <v>148</v>
      </c>
      <c r="C81" s="39" t="s">
        <v>2</v>
      </c>
      <c r="D81" s="39" t="s">
        <v>4</v>
      </c>
      <c r="E81" s="9"/>
      <c r="F81" s="9"/>
      <c r="G81" s="9"/>
      <c r="H81" s="9"/>
      <c r="I81" s="9"/>
      <c r="J81" s="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41">
        <f t="shared" si="36"/>
        <v>0</v>
      </c>
      <c r="Z81" s="141"/>
      <c r="AA81" s="2"/>
      <c r="AB81" s="2"/>
    </row>
    <row r="82" spans="2:28" s="5" customFormat="1" x14ac:dyDescent="0.3">
      <c r="B82" s="187" t="s">
        <v>149</v>
      </c>
      <c r="C82" s="168" t="str">
        <f>Settings!L6</f>
        <v>Yes</v>
      </c>
      <c r="D82" s="169">
        <f t="shared" ref="D82:D88" si="37">IF(C82="Yes",Z83,"N/A")</f>
        <v>0</v>
      </c>
      <c r="E82" s="40" t="s">
        <v>12</v>
      </c>
      <c r="F82" s="40" t="s">
        <v>129</v>
      </c>
      <c r="G82" s="40" t="s">
        <v>130</v>
      </c>
      <c r="H82" s="40" t="s">
        <v>131</v>
      </c>
      <c r="I82" s="40" t="s">
        <v>132</v>
      </c>
      <c r="J82" s="40" t="s">
        <v>70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41">
        <f t="shared" si="36"/>
        <v>0</v>
      </c>
      <c r="Z82" s="141"/>
      <c r="AA82" s="2"/>
      <c r="AB82" s="2"/>
    </row>
    <row r="83" spans="2:28" s="5" customFormat="1" x14ac:dyDescent="0.3">
      <c r="B83" s="187"/>
      <c r="C83" s="168"/>
      <c r="D83" s="169"/>
      <c r="E83" s="126"/>
      <c r="F83" s="126"/>
      <c r="G83" s="126"/>
      <c r="H83" s="126"/>
      <c r="I83" s="126"/>
      <c r="J83" s="126"/>
      <c r="K83" s="2"/>
      <c r="L83" s="2"/>
      <c r="M83" s="2" t="b">
        <f t="shared" si="3"/>
        <v>0</v>
      </c>
      <c r="N83" s="2" t="b">
        <f t="shared" si="4"/>
        <v>0</v>
      </c>
      <c r="O83" s="2" t="b">
        <f t="shared" si="5"/>
        <v>0</v>
      </c>
      <c r="P83" s="2" t="b">
        <f t="shared" si="6"/>
        <v>0</v>
      </c>
      <c r="Q83" s="2" t="b">
        <f t="shared" si="7"/>
        <v>0</v>
      </c>
      <c r="R83" s="2" t="b">
        <f t="shared" si="8"/>
        <v>0</v>
      </c>
      <c r="S83" s="2">
        <f t="shared" si="9"/>
        <v>0</v>
      </c>
      <c r="T83" s="2">
        <f t="shared" si="10"/>
        <v>0</v>
      </c>
      <c r="U83" s="2">
        <f t="shared" si="11"/>
        <v>0</v>
      </c>
      <c r="V83" s="2">
        <f t="shared" si="12"/>
        <v>0</v>
      </c>
      <c r="W83" s="2">
        <f t="shared" si="13"/>
        <v>0</v>
      </c>
      <c r="X83" s="2">
        <f t="shared" si="14"/>
        <v>0</v>
      </c>
      <c r="Y83" s="141">
        <f t="shared" si="36"/>
        <v>0</v>
      </c>
      <c r="Z83" s="141">
        <f t="shared" si="15"/>
        <v>0</v>
      </c>
      <c r="AA83" s="2"/>
      <c r="AB83" s="2"/>
    </row>
    <row r="84" spans="2:28" s="5" customFormat="1" x14ac:dyDescent="0.3">
      <c r="B84" s="187" t="s">
        <v>150</v>
      </c>
      <c r="C84" s="168" t="str">
        <f>Settings!L7</f>
        <v>Yes</v>
      </c>
      <c r="D84" s="169">
        <f t="shared" si="37"/>
        <v>0</v>
      </c>
      <c r="E84" s="40" t="s">
        <v>85</v>
      </c>
      <c r="F84" s="40" t="s">
        <v>135</v>
      </c>
      <c r="G84" s="40" t="s">
        <v>136</v>
      </c>
      <c r="H84" s="40" t="s">
        <v>137</v>
      </c>
      <c r="I84" s="40" t="s">
        <v>151</v>
      </c>
      <c r="J84" s="40" t="s">
        <v>201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41">
        <f t="shared" si="36"/>
        <v>0</v>
      </c>
      <c r="Z84" s="141"/>
      <c r="AA84" s="2"/>
      <c r="AB84" s="2"/>
    </row>
    <row r="85" spans="2:28" s="5" customFormat="1" x14ac:dyDescent="0.3">
      <c r="B85" s="187"/>
      <c r="C85" s="168"/>
      <c r="D85" s="169"/>
      <c r="E85" s="126"/>
      <c r="F85" s="126"/>
      <c r="G85" s="126"/>
      <c r="H85" s="126"/>
      <c r="I85" s="126"/>
      <c r="J85" s="126"/>
      <c r="K85" s="2"/>
      <c r="L85" s="2"/>
      <c r="M85" s="2" t="b">
        <f t="shared" si="3"/>
        <v>0</v>
      </c>
      <c r="N85" s="2" t="b">
        <f t="shared" si="4"/>
        <v>0</v>
      </c>
      <c r="O85" s="2" t="b">
        <f t="shared" si="5"/>
        <v>0</v>
      </c>
      <c r="P85" s="2" t="b">
        <f t="shared" si="6"/>
        <v>0</v>
      </c>
      <c r="Q85" s="2" t="b">
        <f t="shared" si="7"/>
        <v>0</v>
      </c>
      <c r="R85" s="2" t="b">
        <f t="shared" si="8"/>
        <v>0</v>
      </c>
      <c r="S85" s="2">
        <f t="shared" si="9"/>
        <v>0</v>
      </c>
      <c r="T85" s="2">
        <f t="shared" si="10"/>
        <v>0</v>
      </c>
      <c r="U85" s="2">
        <f t="shared" si="11"/>
        <v>0</v>
      </c>
      <c r="V85" s="2">
        <f t="shared" si="12"/>
        <v>0</v>
      </c>
      <c r="W85" s="2">
        <f t="shared" si="13"/>
        <v>0</v>
      </c>
      <c r="X85" s="2">
        <f t="shared" si="14"/>
        <v>0</v>
      </c>
      <c r="Y85" s="141">
        <f t="shared" si="36"/>
        <v>0</v>
      </c>
      <c r="Z85" s="141">
        <f t="shared" si="15"/>
        <v>0</v>
      </c>
      <c r="AA85" s="2"/>
      <c r="AB85" s="2"/>
    </row>
    <row r="86" spans="2:28" s="5" customFormat="1" x14ac:dyDescent="0.3">
      <c r="B86" s="187" t="s">
        <v>152</v>
      </c>
      <c r="C86" s="168" t="str">
        <f>Settings!L8</f>
        <v>Yes</v>
      </c>
      <c r="D86" s="169">
        <f t="shared" si="37"/>
        <v>0</v>
      </c>
      <c r="E86" s="40" t="s">
        <v>153</v>
      </c>
      <c r="F86" s="40" t="s">
        <v>156</v>
      </c>
      <c r="G86" s="40" t="s">
        <v>154</v>
      </c>
      <c r="H86" s="40" t="s">
        <v>155</v>
      </c>
      <c r="I86" s="40" t="s">
        <v>85</v>
      </c>
      <c r="J86" s="40" t="s">
        <v>157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41">
        <f t="shared" si="36"/>
        <v>0</v>
      </c>
      <c r="Z86" s="141"/>
      <c r="AA86" s="2"/>
      <c r="AB86" s="2"/>
    </row>
    <row r="87" spans="2:28" s="5" customFormat="1" x14ac:dyDescent="0.3">
      <c r="B87" s="187"/>
      <c r="C87" s="168"/>
      <c r="D87" s="169"/>
      <c r="E87" s="126"/>
      <c r="F87" s="126"/>
      <c r="G87" s="126"/>
      <c r="H87" s="126"/>
      <c r="I87" s="126"/>
      <c r="J87" s="126"/>
      <c r="K87" s="2"/>
      <c r="L87" s="2"/>
      <c r="M87" s="2" t="b">
        <f t="shared" ref="M87:M89" si="38">IF(E87="Excellent",5,IF(E87="Very Good",4,IF(E87="Good",3,IF(E87="Poor",2,IF(E87="Very Poor",1,IF(E87="No Evidence",0))))))</f>
        <v>0</v>
      </c>
      <c r="N87" s="2" t="b">
        <f t="shared" ref="N87:N89" si="39">IF(F87="Excellent",5,IF(F87="Very Good",4,IF(F87="Good",3,IF(F87="Poor",2,IF(F87="Very Poor",1,IF(F87="No Evidence",0))))))</f>
        <v>0</v>
      </c>
      <c r="O87" s="2" t="b">
        <f t="shared" ref="O87:O89" si="40">IF(G87="Excellent",5,IF(G87="Very Good",4,IF(G87="Good",3,IF(G87="Poor",2,IF(G87="Very Poor",1,IF(G87="No Evidence",0))))))</f>
        <v>0</v>
      </c>
      <c r="P87" s="2" t="b">
        <f t="shared" ref="P87:P89" si="41">IF(H87="Excellent",5,IF(H87="Very Good",4,IF(H87="Good",3,IF(H87="Poor",2,IF(H87="Very Poor",1,IF(H87="No Evidence",0))))))</f>
        <v>0</v>
      </c>
      <c r="Q87" s="2" t="b">
        <f t="shared" ref="Q87:Q89" si="42">IF(I87="Excellent",5,IF(I87="Very Good",4,IF(I87="Good",3,IF(I87="Poor",2,IF(I87="Very Poor",1,IF(I87="No Evidence",0))))))</f>
        <v>0</v>
      </c>
      <c r="R87" s="2" t="b">
        <f t="shared" ref="R87:R89" si="43">IF(J87="Excellent",5,IF(J87="Very Good",4,IF(J87="Good",3,IF(J87="Poor",2,IF(J87="Very Poor",1,IF(J87="No Evidence",0))))))</f>
        <v>0</v>
      </c>
      <c r="S87" s="2">
        <f t="shared" ref="S87:S89" si="44">IF(E87="N/A",1,0)</f>
        <v>0</v>
      </c>
      <c r="T87" s="2">
        <f t="shared" ref="T87:T89" si="45">IF(F87="N/A",1,0)</f>
        <v>0</v>
      </c>
      <c r="U87" s="2">
        <f t="shared" ref="U87:U89" si="46">IF(G87="N/A",1,0)</f>
        <v>0</v>
      </c>
      <c r="V87" s="2">
        <f t="shared" ref="V87:V89" si="47">IF(H87="N/A",1,0)</f>
        <v>0</v>
      </c>
      <c r="W87" s="2">
        <f t="shared" ref="W87:W89" si="48">IF(I87="N/A",1,0)</f>
        <v>0</v>
      </c>
      <c r="X87" s="2">
        <f t="shared" ref="X87:X89" si="49">IF(J87="N/A",1,0)</f>
        <v>0</v>
      </c>
      <c r="Y87" s="141">
        <f t="shared" si="36"/>
        <v>0</v>
      </c>
      <c r="Z87" s="141">
        <f t="shared" ref="Z87:Z89" si="50">ROUND(Y87,1)</f>
        <v>0</v>
      </c>
      <c r="AA87" s="2"/>
      <c r="AB87" s="2"/>
    </row>
    <row r="88" spans="2:28" s="5" customFormat="1" x14ac:dyDescent="0.3">
      <c r="B88" s="187" t="s">
        <v>158</v>
      </c>
      <c r="C88" s="168" t="str">
        <f>Settings!L9</f>
        <v>Yes</v>
      </c>
      <c r="D88" s="169">
        <f t="shared" si="37"/>
        <v>0</v>
      </c>
      <c r="E88" s="40" t="s">
        <v>203</v>
      </c>
      <c r="F88" s="40" t="s">
        <v>159</v>
      </c>
      <c r="G88" s="40" t="s">
        <v>160</v>
      </c>
      <c r="H88" s="67"/>
      <c r="I88" s="68"/>
      <c r="J88" s="6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41">
        <f t="shared" si="36"/>
        <v>0</v>
      </c>
      <c r="Z88" s="141"/>
      <c r="AA88" s="2"/>
      <c r="AB88" s="2"/>
    </row>
    <row r="89" spans="2:28" s="5" customFormat="1" x14ac:dyDescent="0.3">
      <c r="B89" s="187"/>
      <c r="C89" s="168"/>
      <c r="D89" s="169"/>
      <c r="E89" s="126"/>
      <c r="F89" s="126"/>
      <c r="G89" s="126"/>
      <c r="H89" s="69" t="s">
        <v>9</v>
      </c>
      <c r="I89" s="19" t="s">
        <v>9</v>
      </c>
      <c r="J89" s="19" t="s">
        <v>9</v>
      </c>
      <c r="K89" s="2"/>
      <c r="L89" s="2"/>
      <c r="M89" s="2" t="b">
        <f t="shared" si="38"/>
        <v>0</v>
      </c>
      <c r="N89" s="2" t="b">
        <f t="shared" si="39"/>
        <v>0</v>
      </c>
      <c r="O89" s="2" t="b">
        <f t="shared" si="40"/>
        <v>0</v>
      </c>
      <c r="P89" s="2" t="b">
        <f t="shared" si="41"/>
        <v>0</v>
      </c>
      <c r="Q89" s="2" t="b">
        <f t="shared" si="42"/>
        <v>0</v>
      </c>
      <c r="R89" s="2" t="b">
        <f t="shared" si="43"/>
        <v>0</v>
      </c>
      <c r="S89" s="2">
        <f t="shared" si="44"/>
        <v>0</v>
      </c>
      <c r="T89" s="2">
        <f t="shared" si="45"/>
        <v>0</v>
      </c>
      <c r="U89" s="2">
        <f t="shared" si="46"/>
        <v>0</v>
      </c>
      <c r="V89" s="2">
        <f t="shared" si="47"/>
        <v>1</v>
      </c>
      <c r="W89" s="2">
        <f t="shared" si="48"/>
        <v>1</v>
      </c>
      <c r="X89" s="2">
        <f t="shared" si="49"/>
        <v>1</v>
      </c>
      <c r="Y89" s="141">
        <f t="shared" si="36"/>
        <v>0</v>
      </c>
      <c r="Z89" s="141">
        <f t="shared" si="50"/>
        <v>0</v>
      </c>
      <c r="AA89" s="2"/>
      <c r="AB89" s="2"/>
    </row>
    <row r="90" spans="2:28" s="5" customFormat="1" ht="18" x14ac:dyDescent="0.3">
      <c r="C90" s="19">
        <f>COUNTIF(C82:C89,"Yes")</f>
        <v>4</v>
      </c>
      <c r="D90" s="49">
        <f>ROUND(SUM(D82:D89)/C90,1)</f>
        <v>0</v>
      </c>
      <c r="E90" s="15"/>
      <c r="F90" s="15"/>
      <c r="G90" s="15"/>
      <c r="H90" s="15"/>
      <c r="I90" s="15"/>
      <c r="J90" s="1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41"/>
      <c r="Z90" s="141"/>
      <c r="AA90" s="2"/>
      <c r="AB90" s="2"/>
    </row>
    <row r="91" spans="2:28" s="5" customFormat="1" ht="6" customHeight="1" x14ac:dyDescent="0.3">
      <c r="E91" s="14"/>
      <c r="F91" s="14"/>
      <c r="G91" s="14"/>
      <c r="H91" s="14"/>
      <c r="I91" s="14"/>
      <c r="J91" s="1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41"/>
      <c r="Z91" s="141"/>
      <c r="AA91" s="2"/>
      <c r="AB91" s="2"/>
    </row>
    <row r="92" spans="2:28" s="5" customFormat="1" x14ac:dyDescent="0.3">
      <c r="E92" s="14"/>
      <c r="F92" s="14"/>
      <c r="G92" s="14"/>
      <c r="H92" s="14"/>
      <c r="I92" s="14"/>
      <c r="J92" s="1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41"/>
      <c r="Z92" s="141"/>
      <c r="AA92" s="2"/>
      <c r="AB92" s="2"/>
    </row>
    <row r="93" spans="2:28" s="5" customFormat="1" x14ac:dyDescent="0.3">
      <c r="E93" s="14"/>
      <c r="F93" s="14"/>
      <c r="G93" s="14"/>
      <c r="H93" s="14"/>
      <c r="I93" s="14"/>
      <c r="J93" s="1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41"/>
      <c r="Z93" s="141"/>
      <c r="AA93" s="2"/>
      <c r="AB93" s="2"/>
    </row>
    <row r="94" spans="2:28" s="2" customFormat="1" x14ac:dyDescent="0.3">
      <c r="B94" s="2" t="str">
        <f>B4</f>
        <v>CONFORMANT</v>
      </c>
      <c r="D94" s="2">
        <f>D13</f>
        <v>0</v>
      </c>
      <c r="E94" s="10"/>
      <c r="F94" s="10"/>
      <c r="G94" s="10"/>
      <c r="H94" s="10"/>
      <c r="I94" s="10"/>
      <c r="J94" s="10"/>
      <c r="Y94" s="141"/>
      <c r="Z94" s="141"/>
    </row>
    <row r="95" spans="2:28" s="2" customFormat="1" x14ac:dyDescent="0.3">
      <c r="B95" s="2" t="str">
        <f>B15</f>
        <v>CLEAR DOCUMENT</v>
      </c>
      <c r="D95" s="2">
        <f>D22</f>
        <v>0</v>
      </c>
      <c r="E95" s="10"/>
      <c r="F95" s="10"/>
      <c r="G95" s="10"/>
      <c r="H95" s="10"/>
      <c r="I95" s="10"/>
      <c r="J95" s="10"/>
      <c r="Y95" s="141"/>
      <c r="Z95" s="141"/>
    </row>
    <row r="96" spans="2:28" s="2" customFormat="1" x14ac:dyDescent="0.3">
      <c r="B96" s="2" t="str">
        <f>B24</f>
        <v>ENTICING DOCUMENT</v>
      </c>
      <c r="D96" s="2">
        <f>D31</f>
        <v>0</v>
      </c>
      <c r="E96" s="10"/>
      <c r="F96" s="10"/>
      <c r="G96" s="10"/>
      <c r="H96" s="10"/>
      <c r="I96" s="10"/>
      <c r="J96" s="10"/>
      <c r="Y96" s="141"/>
      <c r="Z96" s="141"/>
    </row>
    <row r="97" spans="2:26" s="2" customFormat="1" x14ac:dyDescent="0.3">
      <c r="B97" s="2" t="str">
        <f>B33</f>
        <v>RECEPTIVITY</v>
      </c>
      <c r="D97" s="2">
        <f>D40</f>
        <v>0</v>
      </c>
      <c r="E97" s="10"/>
      <c r="F97" s="10"/>
      <c r="G97" s="10"/>
      <c r="H97" s="10"/>
      <c r="I97" s="10"/>
      <c r="J97" s="10"/>
      <c r="Y97" s="141"/>
      <c r="Z97" s="141"/>
    </row>
    <row r="98" spans="2:26" s="2" customFormat="1" x14ac:dyDescent="0.3">
      <c r="B98" s="2" t="str">
        <f>B42</f>
        <v>GRAPHICAL</v>
      </c>
      <c r="D98" s="2">
        <f>D53</f>
        <v>0</v>
      </c>
      <c r="E98" s="10"/>
      <c r="F98" s="10"/>
      <c r="G98" s="10"/>
      <c r="H98" s="10"/>
      <c r="I98" s="10"/>
      <c r="J98" s="10"/>
      <c r="Y98" s="141"/>
      <c r="Z98" s="141"/>
    </row>
    <row r="99" spans="2:26" s="2" customFormat="1" x14ac:dyDescent="0.3">
      <c r="B99" s="2" t="str">
        <f>B55</f>
        <v>DESIGN</v>
      </c>
      <c r="D99" s="2">
        <f>D68</f>
        <v>0</v>
      </c>
      <c r="E99" s="10"/>
      <c r="F99" s="10"/>
      <c r="G99" s="10"/>
      <c r="H99" s="10"/>
      <c r="I99" s="10"/>
      <c r="J99" s="10"/>
      <c r="Y99" s="141"/>
      <c r="Z99" s="141"/>
    </row>
    <row r="100" spans="2:26" s="2" customFormat="1" x14ac:dyDescent="0.3">
      <c r="B100" s="2" t="str">
        <f>B70</f>
        <v>BUSINESS CASE</v>
      </c>
      <c r="D100" s="2">
        <f>D79</f>
        <v>0</v>
      </c>
      <c r="E100" s="10"/>
      <c r="F100" s="10"/>
      <c r="G100" s="10"/>
      <c r="H100" s="10"/>
      <c r="I100" s="10"/>
      <c r="J100" s="10"/>
      <c r="Y100" s="141"/>
      <c r="Z100" s="141"/>
    </row>
    <row r="101" spans="2:26" s="2" customFormat="1" x14ac:dyDescent="0.3">
      <c r="B101" s="2" t="str">
        <f>B81</f>
        <v xml:space="preserve">COMPETITIVE </v>
      </c>
      <c r="D101" s="2">
        <f>D90</f>
        <v>0</v>
      </c>
      <c r="E101" s="10"/>
      <c r="F101" s="10"/>
      <c r="G101" s="10"/>
      <c r="H101" s="10"/>
      <c r="I101" s="10"/>
      <c r="J101" s="10"/>
      <c r="Y101" s="141"/>
      <c r="Z101" s="141"/>
    </row>
    <row r="102" spans="2:26" s="2" customFormat="1" x14ac:dyDescent="0.3">
      <c r="E102" s="10"/>
      <c r="F102" s="10"/>
      <c r="G102" s="10"/>
      <c r="H102" s="10"/>
      <c r="I102" s="10"/>
      <c r="J102" s="10"/>
      <c r="Y102" s="141"/>
      <c r="Z102" s="141"/>
    </row>
    <row r="103" spans="2:26" s="2" customFormat="1" x14ac:dyDescent="0.3">
      <c r="E103" s="10"/>
      <c r="F103" s="10"/>
      <c r="G103" s="10"/>
      <c r="H103" s="10"/>
      <c r="I103" s="10"/>
      <c r="J103" s="10"/>
      <c r="Y103" s="141"/>
      <c r="Z103" s="141"/>
    </row>
  </sheetData>
  <sheetProtection algorithmName="SHA-512" hashValue="vCM6PYnWtkhgKA7pQFUKXRujXK5FeBc4N+D93NS6ns5G2I0sFhcNjoGD1bnsSbSt20OXPa+hgqT2uqskmFCNLQ==" saltValue="CDd5661k5UdvAD7XqAK8xw==" spinCount="100000" sheet="1" objects="1" scenarios="1"/>
  <mergeCells count="103">
    <mergeCell ref="L4:M4"/>
    <mergeCell ref="L5:M5"/>
    <mergeCell ref="L9:M9"/>
    <mergeCell ref="B5:B6"/>
    <mergeCell ref="B7:B8"/>
    <mergeCell ref="C5:C6"/>
    <mergeCell ref="D5:D6"/>
    <mergeCell ref="C7:C8"/>
    <mergeCell ref="D7:D8"/>
    <mergeCell ref="B36:B37"/>
    <mergeCell ref="C9:C10"/>
    <mergeCell ref="D9:D10"/>
    <mergeCell ref="C11:C12"/>
    <mergeCell ref="D11:D12"/>
    <mergeCell ref="B25:B26"/>
    <mergeCell ref="B27:B28"/>
    <mergeCell ref="B29:B30"/>
    <mergeCell ref="B9:B10"/>
    <mergeCell ref="B11:B12"/>
    <mergeCell ref="B16:B17"/>
    <mergeCell ref="B20:B21"/>
    <mergeCell ref="B18:B19"/>
    <mergeCell ref="C18:C19"/>
    <mergeCell ref="C27:C28"/>
    <mergeCell ref="D27:D28"/>
    <mergeCell ref="C29:C30"/>
    <mergeCell ref="D29:D30"/>
    <mergeCell ref="C34:C35"/>
    <mergeCell ref="D34:D35"/>
    <mergeCell ref="C16:C17"/>
    <mergeCell ref="D16:D17"/>
    <mergeCell ref="B88:B89"/>
    <mergeCell ref="B71:B72"/>
    <mergeCell ref="B73:B74"/>
    <mergeCell ref="B75:B76"/>
    <mergeCell ref="B77:B78"/>
    <mergeCell ref="C36:C37"/>
    <mergeCell ref="D36:D37"/>
    <mergeCell ref="B82:B83"/>
    <mergeCell ref="B84:B85"/>
    <mergeCell ref="B86:B87"/>
    <mergeCell ref="B60:B61"/>
    <mergeCell ref="B62:B63"/>
    <mergeCell ref="B64:B65"/>
    <mergeCell ref="B66:B67"/>
    <mergeCell ref="B49:B50"/>
    <mergeCell ref="B51:B52"/>
    <mergeCell ref="B56:B57"/>
    <mergeCell ref="B58:B59"/>
    <mergeCell ref="B38:B39"/>
    <mergeCell ref="B43:B44"/>
    <mergeCell ref="B45:B46"/>
    <mergeCell ref="C45:C46"/>
    <mergeCell ref="D45:D46"/>
    <mergeCell ref="C47:C48"/>
    <mergeCell ref="C88:C89"/>
    <mergeCell ref="D88:D89"/>
    <mergeCell ref="C77:C78"/>
    <mergeCell ref="D77:D78"/>
    <mergeCell ref="C82:C83"/>
    <mergeCell ref="D82:D83"/>
    <mergeCell ref="C84:C85"/>
    <mergeCell ref="D84:D85"/>
    <mergeCell ref="E24:J24"/>
    <mergeCell ref="D47:D48"/>
    <mergeCell ref="C49:C50"/>
    <mergeCell ref="D49:D50"/>
    <mergeCell ref="C51:C52"/>
    <mergeCell ref="D51:D52"/>
    <mergeCell ref="C66:C67"/>
    <mergeCell ref="D66:D67"/>
    <mergeCell ref="C56:C57"/>
    <mergeCell ref="D56:D57"/>
    <mergeCell ref="C58:C59"/>
    <mergeCell ref="D58:D59"/>
    <mergeCell ref="C60:C61"/>
    <mergeCell ref="D60:D61"/>
    <mergeCell ref="C25:C26"/>
    <mergeCell ref="D25:D26"/>
    <mergeCell ref="E15:J15"/>
    <mergeCell ref="E33:J33"/>
    <mergeCell ref="B2:J2"/>
    <mergeCell ref="C86:C87"/>
    <mergeCell ref="D86:D87"/>
    <mergeCell ref="C71:C72"/>
    <mergeCell ref="D71:D72"/>
    <mergeCell ref="C73:C74"/>
    <mergeCell ref="D73:D74"/>
    <mergeCell ref="C75:C76"/>
    <mergeCell ref="D75:D76"/>
    <mergeCell ref="C62:C63"/>
    <mergeCell ref="D62:D63"/>
    <mergeCell ref="C64:C65"/>
    <mergeCell ref="D64:D65"/>
    <mergeCell ref="C20:C21"/>
    <mergeCell ref="D20:D21"/>
    <mergeCell ref="D18:D19"/>
    <mergeCell ref="C38:C39"/>
    <mergeCell ref="D38:D39"/>
    <mergeCell ref="C43:C44"/>
    <mergeCell ref="D43:D44"/>
    <mergeCell ref="B47:B48"/>
    <mergeCell ref="B34:B35"/>
  </mergeCells>
  <dataValidations count="1">
    <dataValidation type="list" allowBlank="1" showInputMessage="1" showErrorMessage="1" sqref="E6:J6 E21:J21 E28:J28 E26:J26 E12:J12 E85:J85 E8:J8 E10:J10 E35:J35 E37:J37 E39:J39 E44:J44 E46:J46 E48:J48 E50:J50 E52:J52 E89:J89 E59:J59 E61:J61 E63:J63 E65:J65 E67:J67 E72:J72 E74:J74 E76:J76 E78:J78 E57:J57 E83:J83 E87:J87 E17:J17 E19:J19 E30:I30" xr:uid="{00000000-0002-0000-0300-000000000000}">
      <formula1>$L$4:$L$10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verticalDpi="300" r:id="rId1"/>
  <headerFooter>
    <oddHeader>&amp;L&amp;G&amp;C&amp;"Arial Rounded MT Bold,Regular"&amp;12Alchemy Proposal Toolkit&amp;R&amp;D</oddHeader>
    <oddFooter>&amp;LCopyright Martin Eckstein 2020&amp;RPage &amp;P</oddFooter>
  </headerFooter>
  <rowBreaks count="1" manualBreakCount="1">
    <brk id="40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B1:AB103"/>
  <sheetViews>
    <sheetView showGridLines="0" zoomScale="90" zoomScaleNormal="90" workbookViewId="0">
      <selection activeCell="E6" sqref="E6"/>
    </sheetView>
  </sheetViews>
  <sheetFormatPr defaultColWidth="8.77734375" defaultRowHeight="14.4" x14ac:dyDescent="0.3"/>
  <cols>
    <col min="1" max="1" width="1.21875" style="1" customWidth="1"/>
    <col min="2" max="2" width="31.44140625" style="1" customWidth="1"/>
    <col min="3" max="3" width="4.5546875" style="1" customWidth="1"/>
    <col min="4" max="4" width="7.21875" style="1" customWidth="1"/>
    <col min="5" max="8" width="21.77734375" style="9" customWidth="1"/>
    <col min="9" max="10" width="21.77734375" style="10" customWidth="1"/>
    <col min="11" max="11" width="1.77734375" style="2" customWidth="1"/>
    <col min="12" max="12" width="8.77734375" style="2" customWidth="1"/>
    <col min="13" max="13" width="9" style="2" customWidth="1"/>
    <col min="14" max="24" width="9" style="2" bestFit="1" customWidth="1"/>
    <col min="25" max="25" width="11.5546875" style="141" bestFit="1" customWidth="1"/>
    <col min="26" max="26" width="9" style="141" bestFit="1" customWidth="1"/>
    <col min="27" max="28" width="8.77734375" style="2"/>
    <col min="29" max="16384" width="8.77734375" style="1"/>
  </cols>
  <sheetData>
    <row r="1" spans="2:28" ht="6" customHeight="1" thickBot="1" x14ac:dyDescent="0.35">
      <c r="Y1" s="2"/>
      <c r="Z1" s="2"/>
    </row>
    <row r="2" spans="2:28" ht="31.95" customHeight="1" thickBot="1" x14ac:dyDescent="0.35">
      <c r="B2" s="144" t="s">
        <v>182</v>
      </c>
      <c r="C2" s="145"/>
      <c r="D2" s="145"/>
      <c r="E2" s="145"/>
      <c r="F2" s="145"/>
      <c r="G2" s="145"/>
      <c r="H2" s="145"/>
      <c r="I2" s="145"/>
      <c r="J2" s="146"/>
      <c r="Y2" s="2"/>
      <c r="Z2" s="2"/>
    </row>
    <row r="3" spans="2:28" ht="4.95" customHeight="1" x14ac:dyDescent="0.3">
      <c r="B3" s="16"/>
      <c r="C3" s="16"/>
      <c r="D3" s="16"/>
      <c r="E3" s="16"/>
      <c r="F3" s="16"/>
      <c r="G3" s="16"/>
      <c r="H3" s="16"/>
      <c r="M3" s="2" t="s">
        <v>161</v>
      </c>
      <c r="S3" s="2" t="s">
        <v>9</v>
      </c>
      <c r="Y3" s="2"/>
      <c r="Z3" s="2"/>
    </row>
    <row r="4" spans="2:28" s="3" customFormat="1" ht="41.4" x14ac:dyDescent="0.3">
      <c r="B4" s="17" t="s">
        <v>3</v>
      </c>
      <c r="C4" s="6" t="s">
        <v>2</v>
      </c>
      <c r="D4" s="6" t="s">
        <v>4</v>
      </c>
      <c r="E4" s="29"/>
      <c r="F4" s="30"/>
      <c r="G4" s="30"/>
      <c r="H4" s="30"/>
      <c r="I4" s="30"/>
      <c r="J4" s="30"/>
      <c r="K4" s="4" t="s">
        <v>1</v>
      </c>
      <c r="L4" s="198" t="s">
        <v>15</v>
      </c>
      <c r="M4" s="19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2:28" s="3" customFormat="1" ht="27.6" x14ac:dyDescent="0.3">
      <c r="B5" s="195" t="s">
        <v>173</v>
      </c>
      <c r="C5" s="190" t="str">
        <f>Settings!C6</f>
        <v>Yes</v>
      </c>
      <c r="D5" s="192">
        <f>IF(C5="Yes",Z6,"N/A")</f>
        <v>0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11</v>
      </c>
      <c r="J5" s="13" t="s">
        <v>10</v>
      </c>
      <c r="K5" s="4" t="s">
        <v>0</v>
      </c>
      <c r="L5" s="198" t="s">
        <v>16</v>
      </c>
      <c r="M5" s="19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s="5" customFormat="1" x14ac:dyDescent="0.3">
      <c r="B6" s="196"/>
      <c r="C6" s="191"/>
      <c r="D6" s="193"/>
      <c r="E6" s="119"/>
      <c r="F6" s="119"/>
      <c r="G6" s="119"/>
      <c r="H6" s="119"/>
      <c r="I6" s="119"/>
      <c r="J6" s="119"/>
      <c r="K6" s="2"/>
      <c r="L6" s="2" t="s">
        <v>17</v>
      </c>
      <c r="M6" s="2" t="b">
        <f>IF(E6="Excellent",5,IF(E6="Very Good",4,IF(E6="Good",3,IF(E6="Poor",2,IF(E6="Very Poor",1,IF(E6="No Evidence",0))))))</f>
        <v>0</v>
      </c>
      <c r="N6" s="2" t="b">
        <f t="shared" ref="N6:R6" si="0">IF(F6="Excellent",5,IF(F6="Very Good",4,IF(F6="Good",3,IF(F6="Poor",2,IF(F6="Very Poor",1,IF(F6="No Evidence",0))))))</f>
        <v>0</v>
      </c>
      <c r="O6" s="2" t="b">
        <f t="shared" si="0"/>
        <v>0</v>
      </c>
      <c r="P6" s="2" t="b">
        <f t="shared" si="0"/>
        <v>0</v>
      </c>
      <c r="Q6" s="2" t="b">
        <f t="shared" si="0"/>
        <v>0</v>
      </c>
      <c r="R6" s="2" t="b">
        <f t="shared" si="0"/>
        <v>0</v>
      </c>
      <c r="S6" s="2">
        <f>IF(E6="N/A",1,0)</f>
        <v>0</v>
      </c>
      <c r="T6" s="2">
        <f t="shared" ref="T6:X6" si="1">IF(F6="N/A",1,0)</f>
        <v>0</v>
      </c>
      <c r="U6" s="2">
        <f t="shared" si="1"/>
        <v>0</v>
      </c>
      <c r="V6" s="2">
        <f t="shared" si="1"/>
        <v>0</v>
      </c>
      <c r="W6" s="2">
        <f t="shared" si="1"/>
        <v>0</v>
      </c>
      <c r="X6" s="2">
        <f t="shared" si="1"/>
        <v>0</v>
      </c>
      <c r="Y6" s="2">
        <f>IF(SUM(S6:X6)=6,0,SUM(M6:R6)/(6-(SUM(S6:X6))))</f>
        <v>0</v>
      </c>
      <c r="Z6" s="2">
        <f>ROUND(Y6,1)</f>
        <v>0</v>
      </c>
      <c r="AA6" s="2"/>
      <c r="AB6" s="2"/>
    </row>
    <row r="7" spans="2:28" s="5" customFormat="1" x14ac:dyDescent="0.3">
      <c r="B7" s="195" t="s">
        <v>174</v>
      </c>
      <c r="C7" s="190" t="str">
        <f>Settings!C7</f>
        <v>Yes</v>
      </c>
      <c r="D7" s="192">
        <f>IF(C7="Yes",Z8,"N/A")</f>
        <v>0</v>
      </c>
      <c r="E7" s="13" t="s">
        <v>14</v>
      </c>
      <c r="F7" s="13" t="s">
        <v>12</v>
      </c>
      <c r="G7" s="13" t="s">
        <v>13</v>
      </c>
      <c r="H7" s="13" t="s">
        <v>21</v>
      </c>
      <c r="I7" s="13" t="s">
        <v>22</v>
      </c>
      <c r="J7" s="13" t="s">
        <v>23</v>
      </c>
      <c r="K7" s="2"/>
      <c r="L7" s="2" t="s">
        <v>18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>
        <f t="shared" ref="Y7:Y72" si="2">IF(SUM(S7:X7)=6,0,SUM(M7:R7)/(6-(SUM(S7:X7))))</f>
        <v>0</v>
      </c>
      <c r="Z7" s="2"/>
      <c r="AA7" s="2"/>
      <c r="AB7" s="2"/>
    </row>
    <row r="8" spans="2:28" s="5" customFormat="1" ht="15" customHeight="1" x14ac:dyDescent="0.3">
      <c r="B8" s="196"/>
      <c r="C8" s="191"/>
      <c r="D8" s="193"/>
      <c r="E8" s="119"/>
      <c r="F8" s="119"/>
      <c r="G8" s="119"/>
      <c r="H8" s="119"/>
      <c r="I8" s="119"/>
      <c r="J8" s="119"/>
      <c r="K8" s="2"/>
      <c r="L8" s="2" t="s">
        <v>19</v>
      </c>
      <c r="M8" s="2" t="b">
        <f t="shared" ref="M8:R85" si="3">IF(E8="Excellent",5,IF(E8="Very Good",4,IF(E8="Good",3,IF(E8="Poor",2,IF(E8="Very Poor",1,IF(E8="No Evidence",0))))))</f>
        <v>0</v>
      </c>
      <c r="N8" s="2" t="b">
        <f t="shared" si="3"/>
        <v>0</v>
      </c>
      <c r="O8" s="2" t="b">
        <f t="shared" si="3"/>
        <v>0</v>
      </c>
      <c r="P8" s="2" t="b">
        <f t="shared" si="3"/>
        <v>0</v>
      </c>
      <c r="Q8" s="2" t="b">
        <f t="shared" si="3"/>
        <v>0</v>
      </c>
      <c r="R8" s="2" t="b">
        <f t="shared" si="3"/>
        <v>0</v>
      </c>
      <c r="S8" s="2">
        <f t="shared" ref="S8:X85" si="4">IF(E8="N/A",1,0)</f>
        <v>0</v>
      </c>
      <c r="T8" s="2">
        <f t="shared" si="4"/>
        <v>0</v>
      </c>
      <c r="U8" s="2">
        <f t="shared" si="4"/>
        <v>0</v>
      </c>
      <c r="V8" s="2">
        <f t="shared" si="4"/>
        <v>0</v>
      </c>
      <c r="W8" s="2">
        <f t="shared" si="4"/>
        <v>0</v>
      </c>
      <c r="X8" s="2">
        <f t="shared" si="4"/>
        <v>0</v>
      </c>
      <c r="Y8" s="2">
        <f t="shared" si="2"/>
        <v>0</v>
      </c>
      <c r="Z8" s="2">
        <f t="shared" ref="Z8:Z72" si="5">ROUND(Y8,1)</f>
        <v>0</v>
      </c>
      <c r="AA8" s="2"/>
      <c r="AB8" s="2"/>
    </row>
    <row r="9" spans="2:28" s="5" customFormat="1" ht="13.95" customHeight="1" x14ac:dyDescent="0.3">
      <c r="B9" s="195" t="s">
        <v>176</v>
      </c>
      <c r="C9" s="190" t="str">
        <f>Settings!C8</f>
        <v>Yes</v>
      </c>
      <c r="D9" s="192">
        <f>IF(C9="Yes",Z10,"N/A")</f>
        <v>0</v>
      </c>
      <c r="E9" s="13" t="s">
        <v>12</v>
      </c>
      <c r="F9" s="13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2"/>
      <c r="L9" s="199" t="s">
        <v>20</v>
      </c>
      <c r="M9" s="19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>
        <f t="shared" si="2"/>
        <v>0</v>
      </c>
      <c r="Z9" s="2"/>
      <c r="AA9" s="2"/>
      <c r="AB9" s="2"/>
    </row>
    <row r="10" spans="2:28" s="5" customFormat="1" x14ac:dyDescent="0.3">
      <c r="B10" s="196"/>
      <c r="C10" s="191"/>
      <c r="D10" s="193"/>
      <c r="E10" s="119"/>
      <c r="F10" s="119"/>
      <c r="G10" s="119"/>
      <c r="H10" s="119"/>
      <c r="I10" s="119"/>
      <c r="J10" s="119"/>
      <c r="K10" s="2"/>
      <c r="L10" s="2" t="s">
        <v>9</v>
      </c>
      <c r="M10" s="2" t="b">
        <f t="shared" si="3"/>
        <v>0</v>
      </c>
      <c r="N10" s="2" t="b">
        <f t="shared" si="3"/>
        <v>0</v>
      </c>
      <c r="O10" s="2" t="b">
        <f t="shared" si="3"/>
        <v>0</v>
      </c>
      <c r="P10" s="2" t="b">
        <f t="shared" si="3"/>
        <v>0</v>
      </c>
      <c r="Q10" s="2" t="b">
        <f t="shared" si="3"/>
        <v>0</v>
      </c>
      <c r="R10" s="2" t="b">
        <f t="shared" si="3"/>
        <v>0</v>
      </c>
      <c r="S10" s="2">
        <f t="shared" si="4"/>
        <v>0</v>
      </c>
      <c r="T10" s="2">
        <f t="shared" si="4"/>
        <v>0</v>
      </c>
      <c r="U10" s="2">
        <f t="shared" si="4"/>
        <v>0</v>
      </c>
      <c r="V10" s="2">
        <f t="shared" si="4"/>
        <v>0</v>
      </c>
      <c r="W10" s="2">
        <f t="shared" si="4"/>
        <v>0</v>
      </c>
      <c r="X10" s="2">
        <f t="shared" si="4"/>
        <v>0</v>
      </c>
      <c r="Y10" s="2">
        <f t="shared" si="2"/>
        <v>0</v>
      </c>
      <c r="Z10" s="2">
        <f t="shared" si="5"/>
        <v>0</v>
      </c>
      <c r="AA10" s="2"/>
      <c r="AB10" s="2"/>
    </row>
    <row r="11" spans="2:28" s="5" customFormat="1" x14ac:dyDescent="0.3">
      <c r="B11" s="195" t="s">
        <v>33</v>
      </c>
      <c r="C11" s="190" t="str">
        <f>Settings!C9</f>
        <v>Yes</v>
      </c>
      <c r="D11" s="192">
        <f>IF(C11="Yes",Z12,"N/A")</f>
        <v>0</v>
      </c>
      <c r="E11" s="13" t="s">
        <v>29</v>
      </c>
      <c r="F11" s="13" t="s">
        <v>30</v>
      </c>
      <c r="G11" s="13" t="s">
        <v>31</v>
      </c>
      <c r="H11" s="50"/>
      <c r="I11" s="51"/>
      <c r="J11" s="5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>
        <f t="shared" si="2"/>
        <v>0</v>
      </c>
      <c r="Z11" s="2"/>
      <c r="AA11" s="2"/>
      <c r="AB11" s="2"/>
    </row>
    <row r="12" spans="2:28" s="5" customFormat="1" x14ac:dyDescent="0.3">
      <c r="B12" s="196"/>
      <c r="C12" s="191"/>
      <c r="D12" s="193"/>
      <c r="E12" s="119"/>
      <c r="F12" s="119"/>
      <c r="G12" s="119"/>
      <c r="H12" s="52" t="s">
        <v>9</v>
      </c>
      <c r="I12" s="19" t="s">
        <v>9</v>
      </c>
      <c r="J12" s="19" t="s">
        <v>9</v>
      </c>
      <c r="K12" s="2"/>
      <c r="L12" s="2"/>
      <c r="M12" s="2" t="b">
        <f t="shared" si="3"/>
        <v>0</v>
      </c>
      <c r="N12" s="2" t="b">
        <f t="shared" si="3"/>
        <v>0</v>
      </c>
      <c r="O12" s="2" t="b">
        <f t="shared" si="3"/>
        <v>0</v>
      </c>
      <c r="P12" s="2" t="b">
        <f t="shared" si="3"/>
        <v>0</v>
      </c>
      <c r="Q12" s="2" t="b">
        <f t="shared" si="3"/>
        <v>0</v>
      </c>
      <c r="R12" s="2" t="b">
        <f t="shared" si="3"/>
        <v>0</v>
      </c>
      <c r="S12" s="2">
        <f t="shared" si="4"/>
        <v>0</v>
      </c>
      <c r="T12" s="2">
        <f t="shared" si="4"/>
        <v>0</v>
      </c>
      <c r="U12" s="2">
        <f t="shared" si="4"/>
        <v>0</v>
      </c>
      <c r="V12" s="2">
        <f t="shared" si="4"/>
        <v>1</v>
      </c>
      <c r="W12" s="2">
        <f t="shared" si="4"/>
        <v>1</v>
      </c>
      <c r="X12" s="2">
        <f t="shared" si="4"/>
        <v>1</v>
      </c>
      <c r="Y12" s="2">
        <f t="shared" si="2"/>
        <v>0</v>
      </c>
      <c r="Z12" s="2">
        <f t="shared" si="5"/>
        <v>0</v>
      </c>
      <c r="AA12" s="2"/>
      <c r="AB12" s="2"/>
    </row>
    <row r="13" spans="2:28" s="5" customFormat="1" ht="18" customHeight="1" x14ac:dyDescent="0.3">
      <c r="B13" s="18"/>
      <c r="C13" s="19">
        <f>COUNTIF(C5:C12,"Yes")</f>
        <v>4</v>
      </c>
      <c r="D13" s="42">
        <f>ROUND(SUM(D5:D12)/C13,1)</f>
        <v>0</v>
      </c>
      <c r="E13" s="15"/>
      <c r="F13" s="15"/>
      <c r="G13" s="15"/>
      <c r="H13" s="15"/>
      <c r="I13" s="15"/>
      <c r="J13" s="1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f t="shared" si="2"/>
        <v>0</v>
      </c>
      <c r="Z13" s="2"/>
      <c r="AA13" s="2"/>
      <c r="AB13" s="2"/>
    </row>
    <row r="14" spans="2:28" s="5" customFormat="1" ht="5.55" customHeight="1" x14ac:dyDescent="0.3">
      <c r="B14" s="18"/>
      <c r="C14" s="20"/>
      <c r="D14" s="20"/>
      <c r="E14" s="15"/>
      <c r="F14" s="15"/>
      <c r="G14" s="15"/>
      <c r="H14" s="15"/>
      <c r="I14" s="15"/>
      <c r="J14" s="1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f t="shared" si="2"/>
        <v>0</v>
      </c>
      <c r="Z14" s="2"/>
      <c r="AA14" s="2"/>
      <c r="AB14" s="2"/>
    </row>
    <row r="15" spans="2:28" s="5" customFormat="1" x14ac:dyDescent="0.3">
      <c r="B15" s="22" t="s">
        <v>32</v>
      </c>
      <c r="C15" s="22" t="s">
        <v>2</v>
      </c>
      <c r="D15" s="22" t="s">
        <v>4</v>
      </c>
      <c r="E15" s="164"/>
      <c r="F15" s="165"/>
      <c r="G15" s="165"/>
      <c r="H15" s="165"/>
      <c r="I15" s="165"/>
      <c r="J15" s="16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f t="shared" si="4"/>
        <v>0</v>
      </c>
      <c r="Y15" s="2">
        <f t="shared" si="2"/>
        <v>0</v>
      </c>
      <c r="Z15" s="2">
        <f t="shared" si="5"/>
        <v>0</v>
      </c>
      <c r="AA15" s="2"/>
      <c r="AB15" s="2"/>
    </row>
    <row r="16" spans="2:28" s="5" customFormat="1" x14ac:dyDescent="0.3">
      <c r="B16" s="197" t="s">
        <v>41</v>
      </c>
      <c r="C16" s="174" t="str">
        <f>Settings!C11</f>
        <v>Yes</v>
      </c>
      <c r="D16" s="175">
        <f>IF(C16="Yes",Z17,"N/A")</f>
        <v>0</v>
      </c>
      <c r="E16" s="23" t="s">
        <v>34</v>
      </c>
      <c r="F16" s="23" t="s">
        <v>35</v>
      </c>
      <c r="G16" s="23" t="s">
        <v>36</v>
      </c>
      <c r="H16" s="23" t="s">
        <v>37</v>
      </c>
      <c r="I16" s="23" t="s">
        <v>38</v>
      </c>
      <c r="J16" s="23" t="s">
        <v>39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f t="shared" si="2"/>
        <v>0</v>
      </c>
      <c r="Z16" s="2"/>
      <c r="AA16" s="2"/>
      <c r="AB16" s="2"/>
    </row>
    <row r="17" spans="2:28" s="5" customFormat="1" x14ac:dyDescent="0.3">
      <c r="B17" s="197"/>
      <c r="C17" s="174"/>
      <c r="D17" s="175"/>
      <c r="E17" s="120"/>
      <c r="F17" s="120"/>
      <c r="G17" s="120"/>
      <c r="H17" s="120"/>
      <c r="I17" s="120"/>
      <c r="J17" s="120"/>
      <c r="K17" s="2"/>
      <c r="L17" s="2"/>
      <c r="M17" s="2" t="b">
        <f t="shared" si="3"/>
        <v>0</v>
      </c>
      <c r="N17" s="2" t="b">
        <f t="shared" si="3"/>
        <v>0</v>
      </c>
      <c r="O17" s="2" t="b">
        <f t="shared" si="3"/>
        <v>0</v>
      </c>
      <c r="P17" s="2" t="b">
        <f t="shared" si="3"/>
        <v>0</v>
      </c>
      <c r="Q17" s="2" t="b">
        <f t="shared" si="3"/>
        <v>0</v>
      </c>
      <c r="R17" s="2" t="b">
        <f t="shared" si="3"/>
        <v>0</v>
      </c>
      <c r="S17" s="2">
        <f t="shared" si="4"/>
        <v>0</v>
      </c>
      <c r="T17" s="2">
        <f t="shared" si="4"/>
        <v>0</v>
      </c>
      <c r="U17" s="2">
        <f t="shared" si="4"/>
        <v>0</v>
      </c>
      <c r="V17" s="2">
        <f t="shared" si="4"/>
        <v>0</v>
      </c>
      <c r="W17" s="2">
        <f t="shared" si="4"/>
        <v>0</v>
      </c>
      <c r="X17" s="2">
        <f t="shared" si="4"/>
        <v>0</v>
      </c>
      <c r="Y17" s="2">
        <f t="shared" si="2"/>
        <v>0</v>
      </c>
      <c r="Z17" s="2">
        <f t="shared" si="5"/>
        <v>0</v>
      </c>
      <c r="AA17" s="2"/>
      <c r="AB17" s="2"/>
    </row>
    <row r="18" spans="2:28" s="5" customFormat="1" x14ac:dyDescent="0.3">
      <c r="B18" s="197" t="s">
        <v>190</v>
      </c>
      <c r="C18" s="174" t="str">
        <f>Settings!C12</f>
        <v>Yes</v>
      </c>
      <c r="D18" s="175">
        <f>IF(C18="Yes",Z19,"N/A")</f>
        <v>0</v>
      </c>
      <c r="E18" s="23" t="s">
        <v>191</v>
      </c>
      <c r="F18" s="23" t="s">
        <v>192</v>
      </c>
      <c r="G18" s="23" t="s">
        <v>193</v>
      </c>
      <c r="H18" s="23" t="s">
        <v>194</v>
      </c>
      <c r="I18" s="23" t="s">
        <v>195</v>
      </c>
      <c r="J18" s="110" t="s">
        <v>46</v>
      </c>
      <c r="K18" s="2"/>
      <c r="L18" s="2"/>
      <c r="M18" s="2"/>
      <c r="N18" s="2"/>
      <c r="O18" s="2"/>
      <c r="P18" s="2"/>
      <c r="Q18" s="2"/>
      <c r="R18" s="2"/>
      <c r="S18" s="2">
        <f t="shared" ref="S18:S19" si="6">IF(E18="N/A",1,0)</f>
        <v>0</v>
      </c>
      <c r="T18" s="2">
        <f t="shared" ref="T18:T19" si="7">IF(F18="N/A",1,0)</f>
        <v>0</v>
      </c>
      <c r="U18" s="2">
        <f t="shared" ref="U18:U19" si="8">IF(G18="N/A",1,0)</f>
        <v>0</v>
      </c>
      <c r="V18" s="2">
        <f t="shared" ref="V18:V19" si="9">IF(H18="N/A",1,0)</f>
        <v>0</v>
      </c>
      <c r="W18" s="2">
        <f t="shared" ref="W18:W19" si="10">IF(I18="N/A",1,0)</f>
        <v>0</v>
      </c>
      <c r="X18" s="2">
        <f t="shared" ref="X18:X19" si="11">IF(J18="N/A",1,0)</f>
        <v>0</v>
      </c>
      <c r="Y18" s="2">
        <f t="shared" ref="Y18:Y19" si="12">IF(SUM(S18:X18)=6,0,SUM(M18:R18)/(6-(SUM(S18:X18))))</f>
        <v>0</v>
      </c>
      <c r="Z18" s="2">
        <f t="shared" ref="Z18:Z19" si="13">ROUND(Y18,1)</f>
        <v>0</v>
      </c>
      <c r="AA18" s="2"/>
      <c r="AB18" s="2"/>
    </row>
    <row r="19" spans="2:28" s="5" customFormat="1" x14ac:dyDescent="0.3">
      <c r="B19" s="197"/>
      <c r="C19" s="174"/>
      <c r="D19" s="175"/>
      <c r="E19" s="120"/>
      <c r="F19" s="120"/>
      <c r="G19" s="120"/>
      <c r="H19" s="120"/>
      <c r="I19" s="120"/>
      <c r="J19" s="111" t="s">
        <v>9</v>
      </c>
      <c r="K19" s="2"/>
      <c r="L19" s="2"/>
      <c r="M19" s="2" t="b">
        <f t="shared" ref="M19" si="14">IF(E19="Excellent",5,IF(E19="Very Good",4,IF(E19="Good",3,IF(E19="Poor",2,IF(E19="Very Poor",1,IF(E19="No Evidence",0))))))</f>
        <v>0</v>
      </c>
      <c r="N19" s="2" t="b">
        <f t="shared" ref="N19" si="15">IF(F19="Excellent",5,IF(F19="Very Good",4,IF(F19="Good",3,IF(F19="Poor",2,IF(F19="Very Poor",1,IF(F19="No Evidence",0))))))</f>
        <v>0</v>
      </c>
      <c r="O19" s="2" t="b">
        <f t="shared" ref="O19" si="16">IF(G19="Excellent",5,IF(G19="Very Good",4,IF(G19="Good",3,IF(G19="Poor",2,IF(G19="Very Poor",1,IF(G19="No Evidence",0))))))</f>
        <v>0</v>
      </c>
      <c r="P19" s="2" t="b">
        <f t="shared" ref="P19" si="17">IF(H19="Excellent",5,IF(H19="Very Good",4,IF(H19="Good",3,IF(H19="Poor",2,IF(H19="Very Poor",1,IF(H19="No Evidence",0))))))</f>
        <v>0</v>
      </c>
      <c r="Q19" s="2" t="b">
        <f t="shared" ref="Q19" si="18">IF(I19="Excellent",5,IF(I19="Very Good",4,IF(I19="Good",3,IF(I19="Poor",2,IF(I19="Very Poor",1,IF(I19="No Evidence",0))))))</f>
        <v>0</v>
      </c>
      <c r="R19" s="2" t="b">
        <f t="shared" ref="R19" si="19">IF(J19="Excellent",5,IF(J19="Very Good",4,IF(J19="Good",3,IF(J19="Poor",2,IF(J19="Very Poor",1,IF(J19="No Evidence",0))))))</f>
        <v>0</v>
      </c>
      <c r="S19" s="2">
        <f t="shared" si="6"/>
        <v>0</v>
      </c>
      <c r="T19" s="2">
        <f t="shared" si="7"/>
        <v>0</v>
      </c>
      <c r="U19" s="2">
        <f t="shared" si="8"/>
        <v>0</v>
      </c>
      <c r="V19" s="2">
        <f t="shared" si="9"/>
        <v>0</v>
      </c>
      <c r="W19" s="2">
        <f t="shared" si="10"/>
        <v>0</v>
      </c>
      <c r="X19" s="2">
        <f t="shared" si="11"/>
        <v>1</v>
      </c>
      <c r="Y19" s="2">
        <f t="shared" si="12"/>
        <v>0</v>
      </c>
      <c r="Z19" s="2">
        <f t="shared" si="13"/>
        <v>0</v>
      </c>
      <c r="AA19" s="2"/>
      <c r="AB19" s="2"/>
    </row>
    <row r="20" spans="2:28" s="5" customFormat="1" x14ac:dyDescent="0.3">
      <c r="B20" s="197" t="s">
        <v>40</v>
      </c>
      <c r="C20" s="174" t="str">
        <f>Settings!C13</f>
        <v>Yes</v>
      </c>
      <c r="D20" s="175">
        <f>IF(C20="Yes",Z21,"N/A")</f>
        <v>0</v>
      </c>
      <c r="E20" s="23" t="s">
        <v>42</v>
      </c>
      <c r="F20" s="23" t="s">
        <v>43</v>
      </c>
      <c r="G20" s="23" t="s">
        <v>44</v>
      </c>
      <c r="H20" s="23" t="s">
        <v>45</v>
      </c>
      <c r="I20" s="23" t="s">
        <v>196</v>
      </c>
      <c r="J20" s="23" t="s">
        <v>46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f t="shared" si="2"/>
        <v>0</v>
      </c>
      <c r="Z20" s="2"/>
      <c r="AA20" s="2"/>
      <c r="AB20" s="2"/>
    </row>
    <row r="21" spans="2:28" s="5" customFormat="1" x14ac:dyDescent="0.3">
      <c r="B21" s="197"/>
      <c r="C21" s="174"/>
      <c r="D21" s="175"/>
      <c r="E21" s="120"/>
      <c r="F21" s="120"/>
      <c r="G21" s="120"/>
      <c r="H21" s="120"/>
      <c r="I21" s="120"/>
      <c r="J21" s="120"/>
      <c r="K21" s="2"/>
      <c r="L21" s="2"/>
      <c r="M21" s="2" t="b">
        <f t="shared" si="3"/>
        <v>0</v>
      </c>
      <c r="N21" s="2" t="b">
        <f t="shared" si="3"/>
        <v>0</v>
      </c>
      <c r="O21" s="2" t="b">
        <f t="shared" si="3"/>
        <v>0</v>
      </c>
      <c r="P21" s="2" t="b">
        <f t="shared" si="3"/>
        <v>0</v>
      </c>
      <c r="Q21" s="2" t="b">
        <f t="shared" si="3"/>
        <v>0</v>
      </c>
      <c r="R21" s="2" t="b">
        <f t="shared" si="3"/>
        <v>0</v>
      </c>
      <c r="S21" s="2">
        <f t="shared" si="4"/>
        <v>0</v>
      </c>
      <c r="T21" s="2">
        <f t="shared" si="4"/>
        <v>0</v>
      </c>
      <c r="U21" s="2">
        <f t="shared" si="4"/>
        <v>0</v>
      </c>
      <c r="V21" s="2">
        <f t="shared" si="4"/>
        <v>0</v>
      </c>
      <c r="W21" s="2">
        <f t="shared" si="4"/>
        <v>0</v>
      </c>
      <c r="X21" s="2">
        <f t="shared" si="4"/>
        <v>0</v>
      </c>
      <c r="Y21" s="2">
        <f t="shared" si="2"/>
        <v>0</v>
      </c>
      <c r="Z21" s="2">
        <f t="shared" si="5"/>
        <v>0</v>
      </c>
      <c r="AA21" s="2"/>
      <c r="AB21" s="2"/>
    </row>
    <row r="22" spans="2:28" s="5" customFormat="1" ht="18" x14ac:dyDescent="0.3">
      <c r="B22" s="21"/>
      <c r="C22" s="19">
        <f>COUNTIF(C16:C21,"Yes")</f>
        <v>3</v>
      </c>
      <c r="D22" s="43">
        <f>ROUND(SUM(D16:D21)/C22,1)</f>
        <v>0</v>
      </c>
      <c r="E22" s="15"/>
      <c r="F22" s="15"/>
      <c r="G22" s="15"/>
      <c r="H22" s="15"/>
      <c r="I22" s="15"/>
      <c r="J22" s="1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f t="shared" si="2"/>
        <v>0</v>
      </c>
      <c r="Z22" s="2"/>
      <c r="AA22" s="2"/>
      <c r="AB22" s="2"/>
    </row>
    <row r="23" spans="2:28" s="5" customFormat="1" ht="5.55" customHeight="1" x14ac:dyDescent="0.3">
      <c r="B23" s="21"/>
      <c r="C23" s="20"/>
      <c r="D23" s="20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>
        <f t="shared" si="2"/>
        <v>0</v>
      </c>
      <c r="Z23" s="2"/>
      <c r="AA23" s="2"/>
      <c r="AB23" s="2"/>
    </row>
    <row r="24" spans="2:28" s="5" customFormat="1" x14ac:dyDescent="0.3">
      <c r="B24" s="25" t="s">
        <v>47</v>
      </c>
      <c r="C24" s="25" t="s">
        <v>2</v>
      </c>
      <c r="D24" s="25" t="s">
        <v>4</v>
      </c>
      <c r="E24" s="182"/>
      <c r="F24" s="183"/>
      <c r="G24" s="183"/>
      <c r="H24" s="183"/>
      <c r="I24" s="184"/>
      <c r="J24" s="18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f t="shared" si="2"/>
        <v>0</v>
      </c>
      <c r="Z24" s="2"/>
      <c r="AA24" s="2"/>
      <c r="AB24" s="2"/>
    </row>
    <row r="25" spans="2:28" s="5" customFormat="1" x14ac:dyDescent="0.3">
      <c r="B25" s="194" t="s">
        <v>48</v>
      </c>
      <c r="C25" s="185" t="str">
        <f>Settings!C15</f>
        <v>Yes</v>
      </c>
      <c r="D25" s="186">
        <f>IF(C25="Yes",Z26,"N/A")</f>
        <v>0</v>
      </c>
      <c r="E25" s="26" t="s">
        <v>49</v>
      </c>
      <c r="F25" s="26" t="s">
        <v>50</v>
      </c>
      <c r="G25" s="26" t="s">
        <v>197</v>
      </c>
      <c r="H25" s="26" t="s">
        <v>51</v>
      </c>
      <c r="I25" s="128" t="s">
        <v>52</v>
      </c>
      <c r="J25" s="12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f t="shared" si="2"/>
        <v>0</v>
      </c>
      <c r="Z25" s="2"/>
      <c r="AA25" s="2"/>
      <c r="AB25" s="2"/>
    </row>
    <row r="26" spans="2:28" s="5" customFormat="1" x14ac:dyDescent="0.3">
      <c r="B26" s="194"/>
      <c r="C26" s="185"/>
      <c r="D26" s="186"/>
      <c r="E26" s="121"/>
      <c r="F26" s="121"/>
      <c r="G26" s="121"/>
      <c r="H26" s="121"/>
      <c r="I26" s="130"/>
      <c r="J26" s="19" t="s">
        <v>9</v>
      </c>
      <c r="K26" s="2"/>
      <c r="L26" s="2"/>
      <c r="M26" s="2" t="b">
        <f t="shared" si="3"/>
        <v>0</v>
      </c>
      <c r="N26" s="2" t="b">
        <f t="shared" si="3"/>
        <v>0</v>
      </c>
      <c r="O26" s="2" t="b">
        <f t="shared" si="3"/>
        <v>0</v>
      </c>
      <c r="P26" s="2" t="b">
        <f t="shared" si="3"/>
        <v>0</v>
      </c>
      <c r="Q26" s="2" t="b">
        <f t="shared" si="3"/>
        <v>0</v>
      </c>
      <c r="R26" s="2" t="b">
        <f t="shared" si="3"/>
        <v>0</v>
      </c>
      <c r="S26" s="2">
        <f t="shared" si="4"/>
        <v>0</v>
      </c>
      <c r="T26" s="2">
        <f t="shared" si="4"/>
        <v>0</v>
      </c>
      <c r="U26" s="2">
        <f t="shared" si="4"/>
        <v>0</v>
      </c>
      <c r="V26" s="2">
        <f t="shared" si="4"/>
        <v>0</v>
      </c>
      <c r="W26" s="2">
        <f t="shared" si="4"/>
        <v>0</v>
      </c>
      <c r="X26" s="2">
        <f t="shared" si="4"/>
        <v>1</v>
      </c>
      <c r="Y26" s="2">
        <f t="shared" si="2"/>
        <v>0</v>
      </c>
      <c r="Z26" s="2">
        <f t="shared" si="5"/>
        <v>0</v>
      </c>
      <c r="AA26" s="2"/>
      <c r="AB26" s="2"/>
    </row>
    <row r="27" spans="2:28" s="5" customFormat="1" x14ac:dyDescent="0.3">
      <c r="B27" s="194" t="s">
        <v>53</v>
      </c>
      <c r="C27" s="185" t="str">
        <f>Settings!C16</f>
        <v>Yes</v>
      </c>
      <c r="D27" s="186">
        <f>IF(C27="Yes",Z28,"N/A")</f>
        <v>0</v>
      </c>
      <c r="E27" s="26" t="s">
        <v>54</v>
      </c>
      <c r="F27" s="26" t="s">
        <v>55</v>
      </c>
      <c r="G27" s="26" t="s">
        <v>56</v>
      </c>
      <c r="H27" s="26" t="s">
        <v>57</v>
      </c>
      <c r="I27" s="128"/>
      <c r="J27" s="5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>
        <f t="shared" si="2"/>
        <v>0</v>
      </c>
      <c r="Z27" s="2"/>
      <c r="AA27" s="2"/>
      <c r="AB27" s="2"/>
    </row>
    <row r="28" spans="2:28" s="5" customFormat="1" x14ac:dyDescent="0.3">
      <c r="B28" s="194"/>
      <c r="C28" s="185"/>
      <c r="D28" s="186"/>
      <c r="E28" s="121"/>
      <c r="F28" s="121"/>
      <c r="G28" s="121"/>
      <c r="H28" s="121"/>
      <c r="I28" s="53" t="s">
        <v>9</v>
      </c>
      <c r="J28" s="19" t="s">
        <v>9</v>
      </c>
      <c r="K28" s="2"/>
      <c r="L28" s="2"/>
      <c r="M28" s="2" t="b">
        <f t="shared" si="3"/>
        <v>0</v>
      </c>
      <c r="N28" s="2" t="b">
        <f t="shared" si="3"/>
        <v>0</v>
      </c>
      <c r="O28" s="2" t="b">
        <f t="shared" si="3"/>
        <v>0</v>
      </c>
      <c r="P28" s="2" t="b">
        <f t="shared" si="3"/>
        <v>0</v>
      </c>
      <c r="Q28" s="2" t="b">
        <f t="shared" si="3"/>
        <v>0</v>
      </c>
      <c r="R28" s="2" t="b">
        <f t="shared" si="3"/>
        <v>0</v>
      </c>
      <c r="S28" s="2">
        <f t="shared" si="4"/>
        <v>0</v>
      </c>
      <c r="T28" s="2">
        <f t="shared" si="4"/>
        <v>0</v>
      </c>
      <c r="U28" s="2">
        <f t="shared" si="4"/>
        <v>0</v>
      </c>
      <c r="V28" s="2">
        <f t="shared" si="4"/>
        <v>0</v>
      </c>
      <c r="W28" s="2">
        <f t="shared" si="4"/>
        <v>1</v>
      </c>
      <c r="X28" s="2">
        <f t="shared" si="4"/>
        <v>1</v>
      </c>
      <c r="Y28" s="2">
        <f t="shared" si="2"/>
        <v>0</v>
      </c>
      <c r="Z28" s="2">
        <f t="shared" si="5"/>
        <v>0</v>
      </c>
      <c r="AA28" s="2"/>
      <c r="AB28" s="2"/>
    </row>
    <row r="29" spans="2:28" s="5" customFormat="1" x14ac:dyDescent="0.3">
      <c r="B29" s="194" t="s">
        <v>58</v>
      </c>
      <c r="C29" s="185" t="str">
        <f>Settings!C17</f>
        <v>Yes</v>
      </c>
      <c r="D29" s="186">
        <f>IF(C29="Yes",Z30,"N/A")</f>
        <v>0</v>
      </c>
      <c r="E29" s="26" t="s">
        <v>59</v>
      </c>
      <c r="F29" s="26" t="s">
        <v>60</v>
      </c>
      <c r="G29" s="26" t="s">
        <v>62</v>
      </c>
      <c r="H29" s="26" t="s">
        <v>61</v>
      </c>
      <c r="I29" s="26" t="s">
        <v>63</v>
      </c>
      <c r="J29" s="14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>
        <f t="shared" si="2"/>
        <v>0</v>
      </c>
      <c r="Z29" s="2"/>
      <c r="AA29" s="2"/>
      <c r="AB29" s="2"/>
    </row>
    <row r="30" spans="2:28" s="5" customFormat="1" x14ac:dyDescent="0.3">
      <c r="B30" s="194"/>
      <c r="C30" s="185"/>
      <c r="D30" s="186"/>
      <c r="E30" s="121"/>
      <c r="F30" s="121"/>
      <c r="G30" s="121"/>
      <c r="H30" s="121"/>
      <c r="I30" s="121"/>
      <c r="J30" s="140" t="s">
        <v>9</v>
      </c>
      <c r="K30" s="2"/>
      <c r="L30" s="2"/>
      <c r="M30" s="2" t="e">
        <f>IF(#REF!="Excellent",5,IF(#REF!="Very Good",4,IF(#REF!="Good",3,IF(#REF!="Poor",2,IF(#REF!="Very Poor",1,IF(#REF!="No Evidence",0))))))</f>
        <v>#REF!</v>
      </c>
      <c r="N30" s="2" t="b">
        <f>IF(E30="Excellent",5,IF(E30="Very Good",4,IF(E30="Good",3,IF(E30="Poor",2,IF(E30="Very Poor",1,IF(E30="No Evidence",0))))))</f>
        <v>0</v>
      </c>
      <c r="O30" s="2" t="b">
        <f>IF(F30="Excellent",5,IF(F30="Very Good",4,IF(F30="Good",3,IF(F30="Poor",2,IF(F30="Very Poor",1,IF(F30="No Evidence",0))))))</f>
        <v>0</v>
      </c>
      <c r="P30" s="2" t="b">
        <f>IF(G30="Excellent",5,IF(G30="Very Good",4,IF(G30="Good",3,IF(G30="Poor",2,IF(G30="Very Poor",1,IF(G30="No Evidence",0))))))</f>
        <v>0</v>
      </c>
      <c r="Q30" s="2" t="b">
        <f>IF(H30="Excellent",5,IF(H30="Very Good",4,IF(H30="Good",3,IF(H30="Poor",2,IF(H30="Very Poor",1,IF(H30="No Evidence",0))))))</f>
        <v>0</v>
      </c>
      <c r="R30" s="2" t="b">
        <f>IF(I30="Excellent",5,IF(I30="Very Good",4,IF(I30="Good",3,IF(I30="Poor",2,IF(I30="Very Poor",1,IF(I30="No Evidence",0))))))</f>
        <v>0</v>
      </c>
      <c r="S30" s="2" t="e">
        <f>IF(#REF!="N/A",1,0)</f>
        <v>#REF!</v>
      </c>
      <c r="T30" s="2">
        <f>IF(E30="N/A",1,0)</f>
        <v>0</v>
      </c>
      <c r="U30" s="2">
        <f>IF(F30="N/A",1,0)</f>
        <v>0</v>
      </c>
      <c r="V30" s="2">
        <f>IF(G30="N/A",1,0)</f>
        <v>0</v>
      </c>
      <c r="W30" s="2">
        <f>IF(H30="N/A",1,0)</f>
        <v>0</v>
      </c>
      <c r="X30" s="2">
        <f>IF(I30="N/A",1,0)</f>
        <v>0</v>
      </c>
      <c r="Y30" s="2" t="e">
        <f t="shared" si="2"/>
        <v>#REF!</v>
      </c>
      <c r="Z30" s="2"/>
      <c r="AA30" s="2"/>
      <c r="AB30" s="2"/>
    </row>
    <row r="31" spans="2:28" s="5" customFormat="1" ht="18" x14ac:dyDescent="0.3">
      <c r="B31" s="21"/>
      <c r="C31" s="19">
        <f>COUNTIF(C25:C30,"Yes")</f>
        <v>3</v>
      </c>
      <c r="D31" s="44">
        <f>ROUND(SUM(D25:D30)/C31,1)</f>
        <v>0</v>
      </c>
      <c r="E31" s="15"/>
      <c r="F31" s="15"/>
      <c r="G31" s="15"/>
      <c r="H31" s="15"/>
      <c r="I31" s="15"/>
      <c r="J31" s="1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f t="shared" si="2"/>
        <v>0</v>
      </c>
      <c r="Z31" s="2"/>
      <c r="AA31" s="2"/>
      <c r="AB31" s="2"/>
    </row>
    <row r="32" spans="2:28" s="5" customFormat="1" ht="6" customHeight="1" x14ac:dyDescent="0.3">
      <c r="B32" s="24"/>
      <c r="C32" s="20"/>
      <c r="D32" s="20"/>
      <c r="E32" s="15"/>
      <c r="F32" s="15"/>
      <c r="G32" s="15"/>
      <c r="H32" s="15"/>
      <c r="I32" s="15"/>
      <c r="J32" s="1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f t="shared" si="2"/>
        <v>0</v>
      </c>
      <c r="Z32" s="2"/>
      <c r="AA32" s="2"/>
      <c r="AB32" s="2"/>
    </row>
    <row r="33" spans="2:28" s="5" customFormat="1" x14ac:dyDescent="0.3">
      <c r="B33" s="27" t="s">
        <v>64</v>
      </c>
      <c r="C33" s="27" t="s">
        <v>2</v>
      </c>
      <c r="D33" s="27" t="s">
        <v>4</v>
      </c>
      <c r="E33" s="166"/>
      <c r="F33" s="167"/>
      <c r="G33" s="167"/>
      <c r="H33" s="167"/>
      <c r="I33" s="167"/>
      <c r="J33" s="16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>
        <f t="shared" si="2"/>
        <v>0</v>
      </c>
      <c r="Z33" s="2"/>
      <c r="AA33" s="2"/>
      <c r="AB33" s="2"/>
    </row>
    <row r="34" spans="2:28" s="5" customFormat="1" x14ac:dyDescent="0.3">
      <c r="B34" s="181" t="s">
        <v>65</v>
      </c>
      <c r="C34" s="176" t="str">
        <f>Settings!F6</f>
        <v>Yes</v>
      </c>
      <c r="D34" s="177">
        <f t="shared" ref="D34" si="20">IF(C34="Yes",Z35,"N/A")</f>
        <v>0</v>
      </c>
      <c r="E34" s="28" t="s">
        <v>162</v>
      </c>
      <c r="F34" s="28" t="s">
        <v>163</v>
      </c>
      <c r="G34" s="28" t="s">
        <v>66</v>
      </c>
      <c r="H34" s="28" t="s">
        <v>198</v>
      </c>
      <c r="I34" s="28" t="s">
        <v>67</v>
      </c>
      <c r="J34" s="28" t="s">
        <v>68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f t="shared" si="2"/>
        <v>0</v>
      </c>
      <c r="Z34" s="2"/>
      <c r="AA34" s="2"/>
      <c r="AB34" s="2"/>
    </row>
    <row r="35" spans="2:28" s="5" customFormat="1" x14ac:dyDescent="0.3">
      <c r="B35" s="181"/>
      <c r="C35" s="176"/>
      <c r="D35" s="177"/>
      <c r="E35" s="122"/>
      <c r="F35" s="122"/>
      <c r="G35" s="122"/>
      <c r="H35" s="122"/>
      <c r="I35" s="122"/>
      <c r="J35" s="122"/>
      <c r="K35" s="2"/>
      <c r="L35" s="2"/>
      <c r="M35" s="2" t="b">
        <f t="shared" si="3"/>
        <v>0</v>
      </c>
      <c r="N35" s="2" t="b">
        <f t="shared" si="3"/>
        <v>0</v>
      </c>
      <c r="O35" s="2" t="b">
        <f t="shared" si="3"/>
        <v>0</v>
      </c>
      <c r="P35" s="2" t="b">
        <f t="shared" si="3"/>
        <v>0</v>
      </c>
      <c r="Q35" s="2" t="b">
        <f t="shared" si="3"/>
        <v>0</v>
      </c>
      <c r="R35" s="2" t="b">
        <f t="shared" si="3"/>
        <v>0</v>
      </c>
      <c r="S35" s="2">
        <f t="shared" si="4"/>
        <v>0</v>
      </c>
      <c r="T35" s="2">
        <f t="shared" si="4"/>
        <v>0</v>
      </c>
      <c r="U35" s="2">
        <f t="shared" si="4"/>
        <v>0</v>
      </c>
      <c r="V35" s="2">
        <f t="shared" si="4"/>
        <v>0</v>
      </c>
      <c r="W35" s="2">
        <f t="shared" si="4"/>
        <v>0</v>
      </c>
      <c r="X35" s="2">
        <f t="shared" si="4"/>
        <v>0</v>
      </c>
      <c r="Y35" s="2">
        <f t="shared" si="2"/>
        <v>0</v>
      </c>
      <c r="Z35" s="2">
        <f t="shared" si="5"/>
        <v>0</v>
      </c>
      <c r="AA35" s="2"/>
      <c r="AB35" s="2"/>
    </row>
    <row r="36" spans="2:28" s="5" customFormat="1" x14ac:dyDescent="0.3">
      <c r="B36" s="181" t="s">
        <v>69</v>
      </c>
      <c r="C36" s="176" t="str">
        <f>Settings!F7</f>
        <v>Yes</v>
      </c>
      <c r="D36" s="177">
        <f t="shared" ref="D36" si="21">IF(C36="Yes",Z37,"N/A")</f>
        <v>0</v>
      </c>
      <c r="E36" s="28" t="s">
        <v>164</v>
      </c>
      <c r="F36" s="28" t="s">
        <v>71</v>
      </c>
      <c r="G36" s="132"/>
      <c r="H36" s="54"/>
      <c r="I36" s="54"/>
      <c r="J36" s="13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>
        <f t="shared" si="2"/>
        <v>0</v>
      </c>
      <c r="Z36" s="2"/>
      <c r="AA36" s="2"/>
      <c r="AB36" s="2"/>
    </row>
    <row r="37" spans="2:28" s="5" customFormat="1" x14ac:dyDescent="0.3">
      <c r="B37" s="181"/>
      <c r="C37" s="176"/>
      <c r="D37" s="177"/>
      <c r="E37" s="122"/>
      <c r="F37" s="122"/>
      <c r="G37" s="55" t="s">
        <v>9</v>
      </c>
      <c r="H37" s="19" t="s">
        <v>9</v>
      </c>
      <c r="I37" s="19" t="s">
        <v>9</v>
      </c>
      <c r="J37" s="19" t="s">
        <v>9</v>
      </c>
      <c r="K37" s="2"/>
      <c r="L37" s="2"/>
      <c r="M37" s="2" t="b">
        <f t="shared" si="3"/>
        <v>0</v>
      </c>
      <c r="N37" s="2" t="b">
        <f t="shared" si="3"/>
        <v>0</v>
      </c>
      <c r="O37" s="2" t="b">
        <f t="shared" si="3"/>
        <v>0</v>
      </c>
      <c r="P37" s="2" t="b">
        <f t="shared" si="3"/>
        <v>0</v>
      </c>
      <c r="Q37" s="2" t="b">
        <f t="shared" si="3"/>
        <v>0</v>
      </c>
      <c r="R37" s="2" t="b">
        <f t="shared" si="3"/>
        <v>0</v>
      </c>
      <c r="S37" s="2">
        <f t="shared" si="4"/>
        <v>0</v>
      </c>
      <c r="T37" s="2">
        <f t="shared" si="4"/>
        <v>0</v>
      </c>
      <c r="U37" s="2">
        <f t="shared" si="4"/>
        <v>1</v>
      </c>
      <c r="V37" s="2">
        <f t="shared" si="4"/>
        <v>1</v>
      </c>
      <c r="W37" s="2">
        <f t="shared" si="4"/>
        <v>1</v>
      </c>
      <c r="X37" s="2">
        <f t="shared" si="4"/>
        <v>1</v>
      </c>
      <c r="Y37" s="2">
        <f t="shared" si="2"/>
        <v>0</v>
      </c>
      <c r="Z37" s="2">
        <f t="shared" si="5"/>
        <v>0</v>
      </c>
      <c r="AA37" s="2"/>
      <c r="AB37" s="2"/>
    </row>
    <row r="38" spans="2:28" s="5" customFormat="1" x14ac:dyDescent="0.3">
      <c r="B38" s="181" t="s">
        <v>72</v>
      </c>
      <c r="C38" s="176" t="str">
        <f>Settings!F8</f>
        <v>Yes</v>
      </c>
      <c r="D38" s="177">
        <f t="shared" ref="D38" si="22">IF(C38="Yes",Z39,"N/A")</f>
        <v>0</v>
      </c>
      <c r="E38" s="28" t="s">
        <v>73</v>
      </c>
      <c r="F38" s="28" t="s">
        <v>74</v>
      </c>
      <c r="G38" s="28" t="s">
        <v>199</v>
      </c>
      <c r="H38" s="56"/>
      <c r="I38" s="54"/>
      <c r="J38" s="5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>
        <f t="shared" si="2"/>
        <v>0</v>
      </c>
      <c r="Z38" s="2"/>
      <c r="AA38" s="2"/>
      <c r="AB38" s="2"/>
    </row>
    <row r="39" spans="2:28" s="5" customFormat="1" x14ac:dyDescent="0.3">
      <c r="B39" s="181"/>
      <c r="C39" s="176"/>
      <c r="D39" s="177"/>
      <c r="E39" s="122"/>
      <c r="F39" s="122"/>
      <c r="G39" s="122"/>
      <c r="H39" s="55" t="s">
        <v>9</v>
      </c>
      <c r="I39" s="19" t="s">
        <v>9</v>
      </c>
      <c r="J39" s="19" t="s">
        <v>9</v>
      </c>
      <c r="K39" s="2"/>
      <c r="L39" s="2"/>
      <c r="M39" s="2" t="b">
        <f t="shared" si="3"/>
        <v>0</v>
      </c>
      <c r="N39" s="2" t="b">
        <f t="shared" si="3"/>
        <v>0</v>
      </c>
      <c r="O39" s="2" t="b">
        <f t="shared" si="3"/>
        <v>0</v>
      </c>
      <c r="P39" s="2" t="b">
        <f t="shared" si="3"/>
        <v>0</v>
      </c>
      <c r="Q39" s="2" t="b">
        <f t="shared" si="3"/>
        <v>0</v>
      </c>
      <c r="R39" s="2" t="b">
        <f t="shared" si="3"/>
        <v>0</v>
      </c>
      <c r="S39" s="2">
        <f t="shared" si="4"/>
        <v>0</v>
      </c>
      <c r="T39" s="2">
        <f t="shared" si="4"/>
        <v>0</v>
      </c>
      <c r="U39" s="2">
        <f t="shared" si="4"/>
        <v>0</v>
      </c>
      <c r="V39" s="2">
        <f t="shared" si="4"/>
        <v>1</v>
      </c>
      <c r="W39" s="2">
        <f t="shared" si="4"/>
        <v>1</v>
      </c>
      <c r="X39" s="2">
        <f t="shared" si="4"/>
        <v>1</v>
      </c>
      <c r="Y39" s="2">
        <f t="shared" si="2"/>
        <v>0</v>
      </c>
      <c r="Z39" s="2">
        <f t="shared" si="5"/>
        <v>0</v>
      </c>
      <c r="AA39" s="2"/>
      <c r="AB39" s="2"/>
    </row>
    <row r="40" spans="2:28" s="5" customFormat="1" ht="18" x14ac:dyDescent="0.3">
      <c r="B40" s="24"/>
      <c r="C40" s="19">
        <f>COUNTIF(C34:C39,"Yes")</f>
        <v>3</v>
      </c>
      <c r="D40" s="45">
        <f>ROUND(SUM(D34:D39)/C40,1)</f>
        <v>0</v>
      </c>
      <c r="E40" s="15"/>
      <c r="F40" s="15"/>
      <c r="G40" s="15"/>
      <c r="H40" s="15"/>
      <c r="I40" s="15"/>
      <c r="J40" s="1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>
        <f t="shared" si="2"/>
        <v>0</v>
      </c>
      <c r="Z40" s="2"/>
      <c r="AA40" s="2"/>
      <c r="AB40" s="2"/>
    </row>
    <row r="41" spans="2:28" s="5" customFormat="1" ht="5.55" customHeight="1" x14ac:dyDescent="0.3">
      <c r="B41" s="24"/>
      <c r="C41" s="12"/>
      <c r="D41" s="20"/>
      <c r="E41" s="15"/>
      <c r="F41" s="15"/>
      <c r="G41" s="15"/>
      <c r="H41" s="15"/>
      <c r="I41" s="15"/>
      <c r="J41" s="1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>
        <f t="shared" si="2"/>
        <v>0</v>
      </c>
      <c r="Z41" s="2"/>
      <c r="AA41" s="2"/>
      <c r="AB41" s="2"/>
    </row>
    <row r="42" spans="2:28" s="5" customFormat="1" x14ac:dyDescent="0.3">
      <c r="B42" s="31" t="s">
        <v>75</v>
      </c>
      <c r="C42" s="31" t="s">
        <v>2</v>
      </c>
      <c r="D42" s="31" t="s">
        <v>4</v>
      </c>
      <c r="E42" s="12"/>
      <c r="F42" s="12"/>
      <c r="G42" s="12"/>
      <c r="H42" s="12"/>
      <c r="I42" s="12"/>
      <c r="J42" s="1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>
        <f t="shared" si="2"/>
        <v>0</v>
      </c>
      <c r="Z42" s="2"/>
      <c r="AA42" s="2"/>
      <c r="AB42" s="2"/>
    </row>
    <row r="43" spans="2:28" s="5" customFormat="1" x14ac:dyDescent="0.3">
      <c r="B43" s="180" t="s">
        <v>76</v>
      </c>
      <c r="C43" s="178" t="str">
        <f>Settings!F10</f>
        <v>Yes</v>
      </c>
      <c r="D43" s="179">
        <f t="shared" ref="D43:D51" si="23">IF(C43="Yes",Z44,"N/A")</f>
        <v>0</v>
      </c>
      <c r="E43" s="32" t="s">
        <v>165</v>
      </c>
      <c r="F43" s="32" t="s">
        <v>77</v>
      </c>
      <c r="G43" s="32" t="s">
        <v>166</v>
      </c>
      <c r="H43" s="32" t="s">
        <v>78</v>
      </c>
      <c r="I43" s="32" t="s">
        <v>79</v>
      </c>
      <c r="J43" s="32" t="s">
        <v>80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f t="shared" si="2"/>
        <v>0</v>
      </c>
      <c r="Z43" s="2"/>
      <c r="AA43" s="2"/>
      <c r="AB43" s="2"/>
    </row>
    <row r="44" spans="2:28" s="5" customFormat="1" x14ac:dyDescent="0.3">
      <c r="B44" s="180"/>
      <c r="C44" s="178"/>
      <c r="D44" s="179"/>
      <c r="E44" s="123"/>
      <c r="F44" s="123"/>
      <c r="G44" s="123"/>
      <c r="H44" s="123"/>
      <c r="I44" s="123"/>
      <c r="J44" s="123"/>
      <c r="K44" s="2"/>
      <c r="L44" s="2"/>
      <c r="M44" s="2" t="b">
        <f t="shared" si="3"/>
        <v>0</v>
      </c>
      <c r="N44" s="2" t="b">
        <f t="shared" si="3"/>
        <v>0</v>
      </c>
      <c r="O44" s="2" t="b">
        <f t="shared" si="3"/>
        <v>0</v>
      </c>
      <c r="P44" s="2" t="b">
        <f t="shared" si="3"/>
        <v>0</v>
      </c>
      <c r="Q44" s="2" t="b">
        <f t="shared" si="3"/>
        <v>0</v>
      </c>
      <c r="R44" s="2" t="b">
        <f t="shared" si="3"/>
        <v>0</v>
      </c>
      <c r="S44" s="2">
        <f t="shared" si="4"/>
        <v>0</v>
      </c>
      <c r="T44" s="2">
        <f t="shared" si="4"/>
        <v>0</v>
      </c>
      <c r="U44" s="2">
        <f t="shared" si="4"/>
        <v>0</v>
      </c>
      <c r="V44" s="2">
        <f t="shared" si="4"/>
        <v>0</v>
      </c>
      <c r="W44" s="2">
        <f t="shared" si="4"/>
        <v>0</v>
      </c>
      <c r="X44" s="2">
        <f t="shared" si="4"/>
        <v>0</v>
      </c>
      <c r="Y44" s="2">
        <f t="shared" si="2"/>
        <v>0</v>
      </c>
      <c r="Z44" s="2">
        <f t="shared" si="5"/>
        <v>0</v>
      </c>
      <c r="AA44" s="2"/>
      <c r="AB44" s="2"/>
    </row>
    <row r="45" spans="2:28" s="5" customFormat="1" x14ac:dyDescent="0.3">
      <c r="B45" s="180" t="s">
        <v>81</v>
      </c>
      <c r="C45" s="178" t="str">
        <f>Settings!F11</f>
        <v>Yes</v>
      </c>
      <c r="D45" s="179">
        <f t="shared" si="23"/>
        <v>0</v>
      </c>
      <c r="E45" s="32" t="s">
        <v>88</v>
      </c>
      <c r="F45" s="32" t="s">
        <v>82</v>
      </c>
      <c r="G45" s="32" t="s">
        <v>12</v>
      </c>
      <c r="H45" s="32" t="s">
        <v>83</v>
      </c>
      <c r="I45" s="32" t="s">
        <v>84</v>
      </c>
      <c r="J45" s="32" t="s">
        <v>85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>
        <f t="shared" si="2"/>
        <v>0</v>
      </c>
      <c r="Z45" s="2"/>
      <c r="AA45" s="2"/>
      <c r="AB45" s="2"/>
    </row>
    <row r="46" spans="2:28" s="5" customFormat="1" x14ac:dyDescent="0.3">
      <c r="B46" s="180"/>
      <c r="C46" s="178"/>
      <c r="D46" s="179"/>
      <c r="E46" s="123"/>
      <c r="F46" s="123"/>
      <c r="G46" s="123"/>
      <c r="H46" s="123"/>
      <c r="I46" s="123"/>
      <c r="J46" s="123"/>
      <c r="K46" s="2"/>
      <c r="L46" s="2"/>
      <c r="M46" s="2" t="b">
        <f t="shared" si="3"/>
        <v>0</v>
      </c>
      <c r="N46" s="2" t="b">
        <f t="shared" si="3"/>
        <v>0</v>
      </c>
      <c r="O46" s="2" t="b">
        <f t="shared" si="3"/>
        <v>0</v>
      </c>
      <c r="P46" s="2" t="b">
        <f t="shared" si="3"/>
        <v>0</v>
      </c>
      <c r="Q46" s="2" t="b">
        <f t="shared" si="3"/>
        <v>0</v>
      </c>
      <c r="R46" s="2" t="b">
        <f t="shared" si="3"/>
        <v>0</v>
      </c>
      <c r="S46" s="2">
        <f t="shared" si="4"/>
        <v>0</v>
      </c>
      <c r="T46" s="2">
        <f t="shared" si="4"/>
        <v>0</v>
      </c>
      <c r="U46" s="2">
        <f t="shared" si="4"/>
        <v>0</v>
      </c>
      <c r="V46" s="2">
        <f t="shared" si="4"/>
        <v>0</v>
      </c>
      <c r="W46" s="2">
        <f t="shared" si="4"/>
        <v>0</v>
      </c>
      <c r="X46" s="2">
        <f t="shared" si="4"/>
        <v>0</v>
      </c>
      <c r="Y46" s="2">
        <f t="shared" si="2"/>
        <v>0</v>
      </c>
      <c r="Z46" s="2">
        <f t="shared" si="5"/>
        <v>0</v>
      </c>
      <c r="AA46" s="2"/>
      <c r="AB46" s="2"/>
    </row>
    <row r="47" spans="2:28" s="5" customFormat="1" x14ac:dyDescent="0.3">
      <c r="B47" s="180" t="s">
        <v>86</v>
      </c>
      <c r="C47" s="178" t="str">
        <f>Settings!F12</f>
        <v>Yes</v>
      </c>
      <c r="D47" s="179">
        <f t="shared" si="23"/>
        <v>0</v>
      </c>
      <c r="E47" s="32" t="s">
        <v>87</v>
      </c>
      <c r="F47" s="32" t="s">
        <v>89</v>
      </c>
      <c r="G47" s="32" t="s">
        <v>99</v>
      </c>
      <c r="H47" s="32" t="s">
        <v>90</v>
      </c>
      <c r="I47" s="32" t="s">
        <v>91</v>
      </c>
      <c r="J47" s="5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>
        <f t="shared" si="2"/>
        <v>0</v>
      </c>
      <c r="Z47" s="2"/>
      <c r="AA47" s="2"/>
      <c r="AB47" s="2"/>
    </row>
    <row r="48" spans="2:28" s="5" customFormat="1" x14ac:dyDescent="0.3">
      <c r="B48" s="180"/>
      <c r="C48" s="178"/>
      <c r="D48" s="179"/>
      <c r="E48" s="123"/>
      <c r="F48" s="123"/>
      <c r="G48" s="123"/>
      <c r="H48" s="123"/>
      <c r="I48" s="123"/>
      <c r="J48" s="133" t="s">
        <v>9</v>
      </c>
      <c r="K48" s="2"/>
      <c r="L48" s="2"/>
      <c r="M48" s="2" t="b">
        <f t="shared" si="3"/>
        <v>0</v>
      </c>
      <c r="N48" s="2" t="b">
        <f t="shared" si="3"/>
        <v>0</v>
      </c>
      <c r="O48" s="2" t="b">
        <f t="shared" si="3"/>
        <v>0</v>
      </c>
      <c r="P48" s="2" t="b">
        <f t="shared" si="3"/>
        <v>0</v>
      </c>
      <c r="Q48" s="2" t="b">
        <f t="shared" si="3"/>
        <v>0</v>
      </c>
      <c r="R48" s="2" t="b">
        <f t="shared" si="3"/>
        <v>0</v>
      </c>
      <c r="S48" s="2">
        <f t="shared" si="4"/>
        <v>0</v>
      </c>
      <c r="T48" s="2">
        <f t="shared" si="4"/>
        <v>0</v>
      </c>
      <c r="U48" s="2">
        <f t="shared" si="4"/>
        <v>0</v>
      </c>
      <c r="V48" s="2">
        <f t="shared" si="4"/>
        <v>0</v>
      </c>
      <c r="W48" s="2">
        <f t="shared" si="4"/>
        <v>0</v>
      </c>
      <c r="X48" s="2">
        <f t="shared" si="4"/>
        <v>1</v>
      </c>
      <c r="Y48" s="2">
        <f t="shared" si="2"/>
        <v>0</v>
      </c>
      <c r="Z48" s="2">
        <f t="shared" si="5"/>
        <v>0</v>
      </c>
      <c r="AA48" s="2"/>
      <c r="AB48" s="2"/>
    </row>
    <row r="49" spans="2:28" s="5" customFormat="1" x14ac:dyDescent="0.3">
      <c r="B49" s="180" t="s">
        <v>92</v>
      </c>
      <c r="C49" s="178" t="str">
        <f>Settings!F13</f>
        <v>Yes</v>
      </c>
      <c r="D49" s="179">
        <f t="shared" si="23"/>
        <v>0</v>
      </c>
      <c r="E49" s="32" t="s">
        <v>93</v>
      </c>
      <c r="F49" s="32" t="s">
        <v>94</v>
      </c>
      <c r="G49" s="32" t="s">
        <v>87</v>
      </c>
      <c r="H49" s="32" t="s">
        <v>95</v>
      </c>
      <c r="I49" s="32" t="s">
        <v>96</v>
      </c>
      <c r="J49" s="32" t="s">
        <v>166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>
        <f t="shared" si="2"/>
        <v>0</v>
      </c>
      <c r="Z49" s="2"/>
      <c r="AA49" s="2"/>
      <c r="AB49" s="2"/>
    </row>
    <row r="50" spans="2:28" s="5" customFormat="1" x14ac:dyDescent="0.3">
      <c r="B50" s="180"/>
      <c r="C50" s="178"/>
      <c r="D50" s="179"/>
      <c r="E50" s="123"/>
      <c r="F50" s="123"/>
      <c r="G50" s="123"/>
      <c r="H50" s="123"/>
      <c r="I50" s="123"/>
      <c r="J50" s="123"/>
      <c r="K50" s="2"/>
      <c r="L50" s="2"/>
      <c r="M50" s="2" t="b">
        <f t="shared" si="3"/>
        <v>0</v>
      </c>
      <c r="N50" s="2" t="b">
        <f t="shared" si="3"/>
        <v>0</v>
      </c>
      <c r="O50" s="2" t="b">
        <f t="shared" si="3"/>
        <v>0</v>
      </c>
      <c r="P50" s="2" t="b">
        <f t="shared" si="3"/>
        <v>0</v>
      </c>
      <c r="Q50" s="2" t="b">
        <f t="shared" si="3"/>
        <v>0</v>
      </c>
      <c r="R50" s="2" t="b">
        <f t="shared" si="3"/>
        <v>0</v>
      </c>
      <c r="S50" s="2">
        <f t="shared" si="4"/>
        <v>0</v>
      </c>
      <c r="T50" s="2">
        <f t="shared" si="4"/>
        <v>0</v>
      </c>
      <c r="U50" s="2">
        <f t="shared" si="4"/>
        <v>0</v>
      </c>
      <c r="V50" s="2">
        <f t="shared" si="4"/>
        <v>0</v>
      </c>
      <c r="W50" s="2">
        <f t="shared" si="4"/>
        <v>0</v>
      </c>
      <c r="X50" s="2">
        <f t="shared" si="4"/>
        <v>0</v>
      </c>
      <c r="Y50" s="2">
        <f t="shared" si="2"/>
        <v>0</v>
      </c>
      <c r="Z50" s="2">
        <f t="shared" si="5"/>
        <v>0</v>
      </c>
      <c r="AA50" s="2"/>
      <c r="AB50" s="2"/>
    </row>
    <row r="51" spans="2:28" s="5" customFormat="1" x14ac:dyDescent="0.3">
      <c r="B51" s="180" t="s">
        <v>97</v>
      </c>
      <c r="C51" s="178" t="str">
        <f>Settings!F14</f>
        <v>Yes</v>
      </c>
      <c r="D51" s="179">
        <f t="shared" si="23"/>
        <v>0</v>
      </c>
      <c r="E51" s="32" t="s">
        <v>98</v>
      </c>
      <c r="F51" s="32" t="s">
        <v>99</v>
      </c>
      <c r="G51" s="32" t="s">
        <v>100</v>
      </c>
      <c r="H51" s="32" t="s">
        <v>167</v>
      </c>
      <c r="I51" s="57"/>
      <c r="J51" s="58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f t="shared" si="2"/>
        <v>0</v>
      </c>
      <c r="Z51" s="2"/>
      <c r="AA51" s="2"/>
      <c r="AB51" s="2"/>
    </row>
    <row r="52" spans="2:28" s="5" customFormat="1" x14ac:dyDescent="0.3">
      <c r="B52" s="180"/>
      <c r="C52" s="178"/>
      <c r="D52" s="179"/>
      <c r="E52" s="123"/>
      <c r="F52" s="123"/>
      <c r="G52" s="123"/>
      <c r="H52" s="123"/>
      <c r="I52" s="59" t="s">
        <v>9</v>
      </c>
      <c r="J52" s="19" t="s">
        <v>9</v>
      </c>
      <c r="K52" s="2"/>
      <c r="L52" s="2"/>
      <c r="M52" s="2" t="b">
        <f t="shared" si="3"/>
        <v>0</v>
      </c>
      <c r="N52" s="2" t="b">
        <f t="shared" si="3"/>
        <v>0</v>
      </c>
      <c r="O52" s="2" t="b">
        <f t="shared" si="3"/>
        <v>0</v>
      </c>
      <c r="P52" s="2" t="b">
        <f t="shared" si="3"/>
        <v>0</v>
      </c>
      <c r="Q52" s="2" t="b">
        <f t="shared" si="3"/>
        <v>0</v>
      </c>
      <c r="R52" s="2" t="b">
        <f t="shared" si="3"/>
        <v>0</v>
      </c>
      <c r="S52" s="2">
        <f t="shared" si="4"/>
        <v>0</v>
      </c>
      <c r="T52" s="2">
        <f t="shared" si="4"/>
        <v>0</v>
      </c>
      <c r="U52" s="2">
        <f t="shared" si="4"/>
        <v>0</v>
      </c>
      <c r="V52" s="2">
        <f t="shared" si="4"/>
        <v>0</v>
      </c>
      <c r="W52" s="2">
        <f t="shared" si="4"/>
        <v>1</v>
      </c>
      <c r="X52" s="2">
        <f t="shared" si="4"/>
        <v>1</v>
      </c>
      <c r="Y52" s="2">
        <f t="shared" si="2"/>
        <v>0</v>
      </c>
      <c r="Z52" s="2">
        <f t="shared" si="5"/>
        <v>0</v>
      </c>
      <c r="AA52" s="2"/>
      <c r="AB52" s="2"/>
    </row>
    <row r="53" spans="2:28" s="5" customFormat="1" ht="18" x14ac:dyDescent="0.3">
      <c r="B53" s="24"/>
      <c r="C53" s="19">
        <f>COUNTIF(C43:C52,"Yes")</f>
        <v>5</v>
      </c>
      <c r="D53" s="46">
        <f>ROUND(SUM(D43:D52)/C53,1)</f>
        <v>0</v>
      </c>
      <c r="E53" s="15"/>
      <c r="F53" s="15"/>
      <c r="G53" s="15"/>
      <c r="H53" s="15"/>
      <c r="I53" s="15"/>
      <c r="J53" s="1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>
        <f t="shared" si="2"/>
        <v>0</v>
      </c>
      <c r="Z53" s="2"/>
      <c r="AA53" s="2"/>
      <c r="AB53" s="2"/>
    </row>
    <row r="54" spans="2:28" s="5" customFormat="1" ht="5.55" customHeight="1" x14ac:dyDescent="0.3">
      <c r="B54" s="24"/>
      <c r="C54" s="12"/>
      <c r="D54" s="20"/>
      <c r="E54" s="15"/>
      <c r="F54" s="15"/>
      <c r="G54" s="15"/>
      <c r="H54" s="15"/>
      <c r="I54" s="15"/>
      <c r="J54" s="1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>
        <f t="shared" si="2"/>
        <v>0</v>
      </c>
      <c r="Z54" s="2"/>
      <c r="AA54" s="2"/>
      <c r="AB54" s="2"/>
    </row>
    <row r="55" spans="2:28" s="5" customFormat="1" x14ac:dyDescent="0.3">
      <c r="B55" s="33" t="s">
        <v>101</v>
      </c>
      <c r="C55" s="34" t="s">
        <v>2</v>
      </c>
      <c r="D55" s="34" t="s">
        <v>4</v>
      </c>
      <c r="E55" s="12"/>
      <c r="F55" s="12"/>
      <c r="G55" s="12"/>
      <c r="H55" s="12"/>
      <c r="I55" s="12"/>
      <c r="J55" s="1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>
        <f t="shared" si="2"/>
        <v>0</v>
      </c>
      <c r="Z55" s="2"/>
      <c r="AA55" s="2"/>
      <c r="AB55" s="2"/>
    </row>
    <row r="56" spans="2:28" s="5" customFormat="1" x14ac:dyDescent="0.3">
      <c r="B56" s="189" t="s">
        <v>102</v>
      </c>
      <c r="C56" s="172" t="str">
        <f>Settings!I6</f>
        <v>Yes</v>
      </c>
      <c r="D56" s="173">
        <f t="shared" ref="D56:D66" si="24">IF(C56="Yes",Z57,"N/A")</f>
        <v>0</v>
      </c>
      <c r="E56" s="35" t="s">
        <v>99</v>
      </c>
      <c r="F56" s="35" t="s">
        <v>103</v>
      </c>
      <c r="G56" s="35" t="s">
        <v>51</v>
      </c>
      <c r="H56" s="35" t="s">
        <v>104</v>
      </c>
      <c r="I56" s="35" t="s">
        <v>105</v>
      </c>
      <c r="J56" s="6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>
        <f t="shared" si="2"/>
        <v>0</v>
      </c>
      <c r="Z56" s="2"/>
      <c r="AA56" s="2"/>
      <c r="AB56" s="2"/>
    </row>
    <row r="57" spans="2:28" s="5" customFormat="1" x14ac:dyDescent="0.3">
      <c r="B57" s="189"/>
      <c r="C57" s="172"/>
      <c r="D57" s="173"/>
      <c r="E57" s="124"/>
      <c r="F57" s="124"/>
      <c r="G57" s="124"/>
      <c r="H57" s="124"/>
      <c r="I57" s="124"/>
      <c r="J57" s="61" t="s">
        <v>9</v>
      </c>
      <c r="K57" s="2"/>
      <c r="L57" s="2"/>
      <c r="M57" s="2" t="b">
        <f t="shared" si="3"/>
        <v>0</v>
      </c>
      <c r="N57" s="2" t="b">
        <f t="shared" si="3"/>
        <v>0</v>
      </c>
      <c r="O57" s="2" t="b">
        <f t="shared" si="3"/>
        <v>0</v>
      </c>
      <c r="P57" s="2" t="b">
        <f t="shared" si="3"/>
        <v>0</v>
      </c>
      <c r="Q57" s="2" t="b">
        <f t="shared" si="3"/>
        <v>0</v>
      </c>
      <c r="R57" s="2" t="b">
        <f t="shared" si="3"/>
        <v>0</v>
      </c>
      <c r="S57" s="2">
        <f t="shared" si="4"/>
        <v>0</v>
      </c>
      <c r="T57" s="2">
        <f t="shared" si="4"/>
        <v>0</v>
      </c>
      <c r="U57" s="2">
        <f t="shared" si="4"/>
        <v>0</v>
      </c>
      <c r="V57" s="2">
        <f t="shared" si="4"/>
        <v>0</v>
      </c>
      <c r="W57" s="2">
        <f t="shared" si="4"/>
        <v>0</v>
      </c>
      <c r="X57" s="2">
        <f t="shared" si="4"/>
        <v>1</v>
      </c>
      <c r="Y57" s="2">
        <f t="shared" si="2"/>
        <v>0</v>
      </c>
      <c r="Z57" s="2">
        <f t="shared" si="5"/>
        <v>0</v>
      </c>
      <c r="AA57" s="2"/>
      <c r="AB57" s="2"/>
    </row>
    <row r="58" spans="2:28" s="5" customFormat="1" x14ac:dyDescent="0.3">
      <c r="B58" s="189" t="s">
        <v>106</v>
      </c>
      <c r="C58" s="172" t="str">
        <f>Settings!I7</f>
        <v>Yes</v>
      </c>
      <c r="D58" s="173">
        <f t="shared" si="24"/>
        <v>0</v>
      </c>
      <c r="E58" s="35" t="s">
        <v>168</v>
      </c>
      <c r="F58" s="35" t="s">
        <v>107</v>
      </c>
      <c r="G58" s="35" t="s">
        <v>108</v>
      </c>
      <c r="H58" s="35" t="s">
        <v>109</v>
      </c>
      <c r="I58" s="41" t="s">
        <v>110</v>
      </c>
      <c r="J58" s="13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>
        <f t="shared" si="2"/>
        <v>0</v>
      </c>
      <c r="Z58" s="2"/>
      <c r="AA58" s="2"/>
      <c r="AB58" s="2"/>
    </row>
    <row r="59" spans="2:28" s="5" customFormat="1" x14ac:dyDescent="0.3">
      <c r="B59" s="189"/>
      <c r="C59" s="172"/>
      <c r="D59" s="173"/>
      <c r="E59" s="124"/>
      <c r="F59" s="124"/>
      <c r="G59" s="124"/>
      <c r="H59" s="124"/>
      <c r="I59" s="124"/>
      <c r="J59" s="135" t="s">
        <v>9</v>
      </c>
      <c r="K59" s="2"/>
      <c r="L59" s="2"/>
      <c r="M59" s="2" t="b">
        <f t="shared" si="3"/>
        <v>0</v>
      </c>
      <c r="N59" s="2" t="b">
        <f t="shared" si="3"/>
        <v>0</v>
      </c>
      <c r="O59" s="2" t="b">
        <f t="shared" si="3"/>
        <v>0</v>
      </c>
      <c r="P59" s="2" t="b">
        <f t="shared" si="3"/>
        <v>0</v>
      </c>
      <c r="Q59" s="2" t="b">
        <f t="shared" si="3"/>
        <v>0</v>
      </c>
      <c r="R59" s="2" t="b">
        <f t="shared" si="3"/>
        <v>0</v>
      </c>
      <c r="S59" s="2">
        <f t="shared" si="4"/>
        <v>0</v>
      </c>
      <c r="T59" s="2">
        <f t="shared" si="4"/>
        <v>0</v>
      </c>
      <c r="U59" s="2">
        <f t="shared" si="4"/>
        <v>0</v>
      </c>
      <c r="V59" s="2">
        <f t="shared" si="4"/>
        <v>0</v>
      </c>
      <c r="W59" s="2">
        <f t="shared" si="4"/>
        <v>0</v>
      </c>
      <c r="X59" s="2">
        <f t="shared" si="4"/>
        <v>1</v>
      </c>
      <c r="Y59" s="2">
        <f t="shared" si="2"/>
        <v>0</v>
      </c>
      <c r="Z59" s="2">
        <f t="shared" si="5"/>
        <v>0</v>
      </c>
      <c r="AA59" s="2"/>
      <c r="AB59" s="2"/>
    </row>
    <row r="60" spans="2:28" s="5" customFormat="1" x14ac:dyDescent="0.3">
      <c r="B60" s="189" t="s">
        <v>204</v>
      </c>
      <c r="C60" s="172" t="str">
        <f>Settings!I8</f>
        <v>Yes</v>
      </c>
      <c r="D60" s="173">
        <f t="shared" si="24"/>
        <v>0</v>
      </c>
      <c r="E60" s="35" t="s">
        <v>112</v>
      </c>
      <c r="F60" s="35" t="s">
        <v>113</v>
      </c>
      <c r="G60" s="35" t="s">
        <v>200</v>
      </c>
      <c r="H60" s="35" t="s">
        <v>115</v>
      </c>
      <c r="I60" s="35" t="s">
        <v>116</v>
      </c>
      <c r="J60" s="35" t="s">
        <v>114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>
        <f t="shared" si="2"/>
        <v>0</v>
      </c>
      <c r="Z60" s="2"/>
      <c r="AA60" s="2"/>
      <c r="AB60" s="2"/>
    </row>
    <row r="61" spans="2:28" s="5" customFormat="1" x14ac:dyDescent="0.3">
      <c r="B61" s="189"/>
      <c r="C61" s="172"/>
      <c r="D61" s="173"/>
      <c r="E61" s="124"/>
      <c r="F61" s="124"/>
      <c r="G61" s="124"/>
      <c r="H61" s="124"/>
      <c r="I61" s="124"/>
      <c r="J61" s="124"/>
      <c r="K61" s="2"/>
      <c r="L61" s="2"/>
      <c r="M61" s="2" t="b">
        <f t="shared" si="3"/>
        <v>0</v>
      </c>
      <c r="N61" s="2" t="b">
        <f t="shared" si="3"/>
        <v>0</v>
      </c>
      <c r="O61" s="2" t="b">
        <f t="shared" si="3"/>
        <v>0</v>
      </c>
      <c r="P61" s="2" t="b">
        <f t="shared" si="3"/>
        <v>0</v>
      </c>
      <c r="Q61" s="2" t="b">
        <f t="shared" si="3"/>
        <v>0</v>
      </c>
      <c r="R61" s="2" t="b">
        <f t="shared" si="3"/>
        <v>0</v>
      </c>
      <c r="S61" s="2">
        <f t="shared" si="4"/>
        <v>0</v>
      </c>
      <c r="T61" s="2">
        <f t="shared" si="4"/>
        <v>0</v>
      </c>
      <c r="U61" s="2">
        <f t="shared" si="4"/>
        <v>0</v>
      </c>
      <c r="V61" s="2">
        <f t="shared" si="4"/>
        <v>0</v>
      </c>
      <c r="W61" s="2">
        <f t="shared" si="4"/>
        <v>0</v>
      </c>
      <c r="X61" s="2">
        <f t="shared" si="4"/>
        <v>0</v>
      </c>
      <c r="Y61" s="2">
        <f t="shared" si="2"/>
        <v>0</v>
      </c>
      <c r="Z61" s="2">
        <f t="shared" si="5"/>
        <v>0</v>
      </c>
      <c r="AA61" s="2"/>
      <c r="AB61" s="2"/>
    </row>
    <row r="62" spans="2:28" s="5" customFormat="1" x14ac:dyDescent="0.3">
      <c r="B62" s="189" t="s">
        <v>117</v>
      </c>
      <c r="C62" s="172" t="str">
        <f>Settings!I9</f>
        <v>Yes</v>
      </c>
      <c r="D62" s="173">
        <f t="shared" si="24"/>
        <v>0</v>
      </c>
      <c r="E62" s="35" t="s">
        <v>118</v>
      </c>
      <c r="F62" s="35" t="s">
        <v>119</v>
      </c>
      <c r="G62" s="35" t="s">
        <v>120</v>
      </c>
      <c r="H62" s="35" t="s">
        <v>121</v>
      </c>
      <c r="I62" s="60"/>
      <c r="J62" s="6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>
        <f t="shared" si="2"/>
        <v>0</v>
      </c>
      <c r="Z62" s="2"/>
      <c r="AA62" s="2"/>
      <c r="AB62" s="2"/>
    </row>
    <row r="63" spans="2:28" s="5" customFormat="1" x14ac:dyDescent="0.3">
      <c r="B63" s="189"/>
      <c r="C63" s="172"/>
      <c r="D63" s="173"/>
      <c r="E63" s="124"/>
      <c r="F63" s="124"/>
      <c r="G63" s="124"/>
      <c r="H63" s="124"/>
      <c r="I63" s="61" t="s">
        <v>9</v>
      </c>
      <c r="J63" s="19" t="s">
        <v>9</v>
      </c>
      <c r="K63" s="2"/>
      <c r="L63" s="2"/>
      <c r="M63" s="2" t="b">
        <f t="shared" si="3"/>
        <v>0</v>
      </c>
      <c r="N63" s="2" t="b">
        <f t="shared" si="3"/>
        <v>0</v>
      </c>
      <c r="O63" s="2" t="b">
        <f t="shared" si="3"/>
        <v>0</v>
      </c>
      <c r="P63" s="2" t="b">
        <f t="shared" si="3"/>
        <v>0</v>
      </c>
      <c r="Q63" s="2" t="b">
        <f t="shared" si="3"/>
        <v>0</v>
      </c>
      <c r="R63" s="2" t="b">
        <f t="shared" si="3"/>
        <v>0</v>
      </c>
      <c r="S63" s="2">
        <f t="shared" si="4"/>
        <v>0</v>
      </c>
      <c r="T63" s="2">
        <f t="shared" si="4"/>
        <v>0</v>
      </c>
      <c r="U63" s="2">
        <f t="shared" si="4"/>
        <v>0</v>
      </c>
      <c r="V63" s="2">
        <f t="shared" si="4"/>
        <v>0</v>
      </c>
      <c r="W63" s="2">
        <f t="shared" si="4"/>
        <v>1</v>
      </c>
      <c r="X63" s="2">
        <f t="shared" si="4"/>
        <v>1</v>
      </c>
      <c r="Y63" s="2">
        <f t="shared" si="2"/>
        <v>0</v>
      </c>
      <c r="Z63" s="2">
        <f t="shared" si="5"/>
        <v>0</v>
      </c>
      <c r="AA63" s="2"/>
      <c r="AB63" s="2"/>
    </row>
    <row r="64" spans="2:28" s="5" customFormat="1" x14ac:dyDescent="0.3">
      <c r="B64" s="189" t="s">
        <v>122</v>
      </c>
      <c r="C64" s="172" t="str">
        <f>Settings!I10</f>
        <v>Yes</v>
      </c>
      <c r="D64" s="173">
        <f t="shared" si="24"/>
        <v>0</v>
      </c>
      <c r="E64" s="35" t="s">
        <v>123</v>
      </c>
      <c r="F64" s="35" t="s">
        <v>124</v>
      </c>
      <c r="G64" s="60"/>
      <c r="H64" s="62"/>
      <c r="I64" s="54"/>
      <c r="J64" s="5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>
        <f t="shared" si="2"/>
        <v>0</v>
      </c>
      <c r="Z64" s="2"/>
      <c r="AA64" s="2"/>
      <c r="AB64" s="2"/>
    </row>
    <row r="65" spans="2:28" s="5" customFormat="1" x14ac:dyDescent="0.3">
      <c r="B65" s="189"/>
      <c r="C65" s="172"/>
      <c r="D65" s="173"/>
      <c r="E65" s="124"/>
      <c r="F65" s="124"/>
      <c r="G65" s="63"/>
      <c r="H65" s="19" t="s">
        <v>9</v>
      </c>
      <c r="I65" s="19" t="s">
        <v>9</v>
      </c>
      <c r="J65" s="19" t="s">
        <v>9</v>
      </c>
      <c r="K65" s="2"/>
      <c r="L65" s="2"/>
      <c r="M65" s="2" t="b">
        <f t="shared" si="3"/>
        <v>0</v>
      </c>
      <c r="N65" s="2" t="b">
        <f t="shared" si="3"/>
        <v>0</v>
      </c>
      <c r="O65" s="2" t="b">
        <f t="shared" si="3"/>
        <v>0</v>
      </c>
      <c r="P65" s="2" t="b">
        <f t="shared" si="3"/>
        <v>0</v>
      </c>
      <c r="Q65" s="2" t="b">
        <f t="shared" si="3"/>
        <v>0</v>
      </c>
      <c r="R65" s="2" t="b">
        <f t="shared" si="3"/>
        <v>0</v>
      </c>
      <c r="S65" s="2">
        <f t="shared" si="4"/>
        <v>0</v>
      </c>
      <c r="T65" s="2">
        <f t="shared" si="4"/>
        <v>0</v>
      </c>
      <c r="U65" s="2">
        <f t="shared" si="4"/>
        <v>0</v>
      </c>
      <c r="V65" s="2">
        <f t="shared" si="4"/>
        <v>1</v>
      </c>
      <c r="W65" s="2">
        <f t="shared" si="4"/>
        <v>1</v>
      </c>
      <c r="X65" s="2">
        <f t="shared" si="4"/>
        <v>1</v>
      </c>
      <c r="Y65" s="2">
        <f t="shared" si="2"/>
        <v>0</v>
      </c>
      <c r="Z65" s="2">
        <f t="shared" si="5"/>
        <v>0</v>
      </c>
      <c r="AA65" s="2"/>
      <c r="AB65" s="2"/>
    </row>
    <row r="66" spans="2:28" s="5" customFormat="1" x14ac:dyDescent="0.3">
      <c r="B66" s="189" t="s">
        <v>125</v>
      </c>
      <c r="C66" s="172" t="str">
        <f>Settings!I11</f>
        <v>Yes</v>
      </c>
      <c r="D66" s="173">
        <f t="shared" si="24"/>
        <v>0</v>
      </c>
      <c r="E66" s="35" t="s">
        <v>126</v>
      </c>
      <c r="F66" s="35" t="s">
        <v>54</v>
      </c>
      <c r="G66" s="35" t="s">
        <v>127</v>
      </c>
      <c r="H66" s="64"/>
      <c r="I66" s="54"/>
      <c r="J66" s="5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>
        <f t="shared" si="2"/>
        <v>0</v>
      </c>
      <c r="Z66" s="2"/>
      <c r="AA66" s="2"/>
      <c r="AB66" s="2"/>
    </row>
    <row r="67" spans="2:28" s="5" customFormat="1" x14ac:dyDescent="0.3">
      <c r="B67" s="189"/>
      <c r="C67" s="172"/>
      <c r="D67" s="173"/>
      <c r="E67" s="124"/>
      <c r="F67" s="124"/>
      <c r="G67" s="124"/>
      <c r="H67" s="61" t="s">
        <v>9</v>
      </c>
      <c r="I67" s="19" t="s">
        <v>9</v>
      </c>
      <c r="J67" s="19" t="s">
        <v>9</v>
      </c>
      <c r="K67" s="2"/>
      <c r="L67" s="2"/>
      <c r="M67" s="2" t="b">
        <f t="shared" si="3"/>
        <v>0</v>
      </c>
      <c r="N67" s="2" t="b">
        <f t="shared" si="3"/>
        <v>0</v>
      </c>
      <c r="O67" s="2" t="b">
        <f t="shared" si="3"/>
        <v>0</v>
      </c>
      <c r="P67" s="2" t="b">
        <f t="shared" si="3"/>
        <v>0</v>
      </c>
      <c r="Q67" s="2" t="b">
        <f t="shared" si="3"/>
        <v>0</v>
      </c>
      <c r="R67" s="2" t="b">
        <f t="shared" si="3"/>
        <v>0</v>
      </c>
      <c r="S67" s="2">
        <f t="shared" si="4"/>
        <v>0</v>
      </c>
      <c r="T67" s="2">
        <f t="shared" si="4"/>
        <v>0</v>
      </c>
      <c r="U67" s="2">
        <f t="shared" si="4"/>
        <v>0</v>
      </c>
      <c r="V67" s="2">
        <f t="shared" si="4"/>
        <v>1</v>
      </c>
      <c r="W67" s="2">
        <f t="shared" si="4"/>
        <v>1</v>
      </c>
      <c r="X67" s="2">
        <f t="shared" si="4"/>
        <v>1</v>
      </c>
      <c r="Y67" s="2">
        <f t="shared" si="2"/>
        <v>0</v>
      </c>
      <c r="Z67" s="2">
        <f t="shared" si="5"/>
        <v>0</v>
      </c>
      <c r="AA67" s="2"/>
      <c r="AB67" s="2"/>
    </row>
    <row r="68" spans="2:28" s="5" customFormat="1" ht="18" x14ac:dyDescent="0.3">
      <c r="B68" s="21"/>
      <c r="C68" s="19">
        <f>COUNTIF(C56:C67,"Yes")</f>
        <v>6</v>
      </c>
      <c r="D68" s="47">
        <f>ROUND(SUM(D56:D67)/C68,1)</f>
        <v>0</v>
      </c>
      <c r="E68" s="15"/>
      <c r="F68" s="15"/>
      <c r="G68" s="15"/>
      <c r="H68" s="15"/>
      <c r="I68" s="15"/>
      <c r="J68" s="1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>
        <f t="shared" si="2"/>
        <v>0</v>
      </c>
      <c r="Z68" s="2"/>
      <c r="AA68" s="2"/>
      <c r="AB68" s="2"/>
    </row>
    <row r="69" spans="2:28" s="5" customFormat="1" ht="5.55" customHeight="1" x14ac:dyDescent="0.3">
      <c r="B69" s="21"/>
      <c r="C69" s="12"/>
      <c r="D69" s="20"/>
      <c r="E69" s="15"/>
      <c r="F69" s="15"/>
      <c r="G69" s="15"/>
      <c r="H69" s="15"/>
      <c r="I69" s="15"/>
      <c r="J69" s="1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>
        <f t="shared" si="2"/>
        <v>0</v>
      </c>
      <c r="Z69" s="2"/>
      <c r="AA69" s="2"/>
      <c r="AB69" s="2"/>
    </row>
    <row r="70" spans="2:28" s="5" customFormat="1" x14ac:dyDescent="0.3">
      <c r="B70" s="36" t="s">
        <v>128</v>
      </c>
      <c r="C70" s="36" t="s">
        <v>2</v>
      </c>
      <c r="D70" s="36" t="s">
        <v>4</v>
      </c>
      <c r="E70" s="9"/>
      <c r="F70" s="9"/>
      <c r="G70" s="9"/>
      <c r="H70" s="9"/>
      <c r="I70" s="9"/>
      <c r="J70" s="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>
        <f t="shared" si="2"/>
        <v>0</v>
      </c>
      <c r="Z70" s="2"/>
      <c r="AA70" s="2"/>
      <c r="AB70" s="2"/>
    </row>
    <row r="71" spans="2:28" s="5" customFormat="1" x14ac:dyDescent="0.3">
      <c r="B71" s="188" t="s">
        <v>134</v>
      </c>
      <c r="C71" s="170" t="str">
        <f>Settings!I14</f>
        <v>Yes</v>
      </c>
      <c r="D71" s="171">
        <f t="shared" ref="D71:D77" si="25">IF(C71="Yes",Z72,"N/A")</f>
        <v>0</v>
      </c>
      <c r="E71" s="37" t="s">
        <v>12</v>
      </c>
      <c r="F71" s="37" t="s">
        <v>129</v>
      </c>
      <c r="G71" s="37" t="s">
        <v>130</v>
      </c>
      <c r="H71" s="37" t="s">
        <v>131</v>
      </c>
      <c r="I71" s="37" t="s">
        <v>132</v>
      </c>
      <c r="J71" s="37" t="s">
        <v>70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>
        <f t="shared" si="2"/>
        <v>0</v>
      </c>
      <c r="Z71" s="2"/>
      <c r="AA71" s="2"/>
      <c r="AB71" s="2"/>
    </row>
    <row r="72" spans="2:28" s="5" customFormat="1" x14ac:dyDescent="0.3">
      <c r="B72" s="188"/>
      <c r="C72" s="170"/>
      <c r="D72" s="171"/>
      <c r="E72" s="125"/>
      <c r="F72" s="125"/>
      <c r="G72" s="125"/>
      <c r="H72" s="125"/>
      <c r="I72" s="125"/>
      <c r="J72" s="125"/>
      <c r="K72" s="2"/>
      <c r="L72" s="2"/>
      <c r="M72" s="2" t="b">
        <f t="shared" si="3"/>
        <v>0</v>
      </c>
      <c r="N72" s="2" t="b">
        <f t="shared" si="3"/>
        <v>0</v>
      </c>
      <c r="O72" s="2" t="b">
        <f t="shared" si="3"/>
        <v>0</v>
      </c>
      <c r="P72" s="2" t="b">
        <f t="shared" si="3"/>
        <v>0</v>
      </c>
      <c r="Q72" s="2" t="b">
        <f t="shared" si="3"/>
        <v>0</v>
      </c>
      <c r="R72" s="2" t="b">
        <f t="shared" si="3"/>
        <v>0</v>
      </c>
      <c r="S72" s="2">
        <f t="shared" si="4"/>
        <v>0</v>
      </c>
      <c r="T72" s="2">
        <f t="shared" si="4"/>
        <v>0</v>
      </c>
      <c r="U72" s="2">
        <f t="shared" si="4"/>
        <v>0</v>
      </c>
      <c r="V72" s="2">
        <f t="shared" si="4"/>
        <v>0</v>
      </c>
      <c r="W72" s="2">
        <f t="shared" si="4"/>
        <v>0</v>
      </c>
      <c r="X72" s="2">
        <f t="shared" si="4"/>
        <v>0</v>
      </c>
      <c r="Y72" s="2">
        <f t="shared" si="2"/>
        <v>0</v>
      </c>
      <c r="Z72" s="2">
        <f t="shared" si="5"/>
        <v>0</v>
      </c>
      <c r="AA72" s="2"/>
      <c r="AB72" s="2"/>
    </row>
    <row r="73" spans="2:28" s="5" customFormat="1" x14ac:dyDescent="0.3">
      <c r="B73" s="188" t="s">
        <v>133</v>
      </c>
      <c r="C73" s="170" t="str">
        <f>Settings!I15</f>
        <v>Yes</v>
      </c>
      <c r="D73" s="171">
        <f t="shared" si="25"/>
        <v>0</v>
      </c>
      <c r="E73" s="37" t="s">
        <v>135</v>
      </c>
      <c r="F73" s="37" t="s">
        <v>136</v>
      </c>
      <c r="G73" s="37" t="s">
        <v>137</v>
      </c>
      <c r="H73" s="37" t="s">
        <v>138</v>
      </c>
      <c r="I73" s="37" t="s">
        <v>201</v>
      </c>
      <c r="J73" s="6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>
        <f t="shared" ref="Y73:Y89" si="26">IF(SUM(S73:X73)=6,0,SUM(M73:R73)/(6-(SUM(S73:X73))))</f>
        <v>0</v>
      </c>
      <c r="Z73" s="2"/>
      <c r="AA73" s="2"/>
      <c r="AB73" s="2"/>
    </row>
    <row r="74" spans="2:28" s="5" customFormat="1" x14ac:dyDescent="0.3">
      <c r="B74" s="188"/>
      <c r="C74" s="170"/>
      <c r="D74" s="171"/>
      <c r="E74" s="125"/>
      <c r="F74" s="125"/>
      <c r="G74" s="125"/>
      <c r="H74" s="125"/>
      <c r="I74" s="125"/>
      <c r="J74" s="138" t="s">
        <v>9</v>
      </c>
      <c r="K74" s="2"/>
      <c r="L74" s="2"/>
      <c r="M74" s="2" t="b">
        <f t="shared" si="3"/>
        <v>0</v>
      </c>
      <c r="N74" s="2" t="b">
        <f t="shared" si="3"/>
        <v>0</v>
      </c>
      <c r="O74" s="2" t="b">
        <f t="shared" si="3"/>
        <v>0</v>
      </c>
      <c r="P74" s="2" t="b">
        <f t="shared" si="3"/>
        <v>0</v>
      </c>
      <c r="Q74" s="2" t="b">
        <f t="shared" si="3"/>
        <v>0</v>
      </c>
      <c r="R74" s="2" t="b">
        <f t="shared" si="3"/>
        <v>0</v>
      </c>
      <c r="S74" s="2">
        <f t="shared" si="4"/>
        <v>0</v>
      </c>
      <c r="T74" s="2">
        <f t="shared" si="4"/>
        <v>0</v>
      </c>
      <c r="U74" s="2">
        <f t="shared" si="4"/>
        <v>0</v>
      </c>
      <c r="V74" s="2">
        <f t="shared" si="4"/>
        <v>0</v>
      </c>
      <c r="W74" s="2">
        <f t="shared" si="4"/>
        <v>0</v>
      </c>
      <c r="X74" s="2">
        <f t="shared" si="4"/>
        <v>1</v>
      </c>
      <c r="Y74" s="2">
        <f t="shared" si="26"/>
        <v>0</v>
      </c>
      <c r="Z74" s="2">
        <f t="shared" ref="Z74:Z85" si="27">ROUND(Y74,1)</f>
        <v>0</v>
      </c>
      <c r="AA74" s="2"/>
      <c r="AB74" s="2"/>
    </row>
    <row r="75" spans="2:28" s="5" customFormat="1" x14ac:dyDescent="0.3">
      <c r="B75" s="188" t="s">
        <v>139</v>
      </c>
      <c r="C75" s="170" t="str">
        <f>Settings!I16</f>
        <v>Yes</v>
      </c>
      <c r="D75" s="171">
        <f t="shared" si="25"/>
        <v>0</v>
      </c>
      <c r="E75" s="37" t="s">
        <v>202</v>
      </c>
      <c r="F75" s="37" t="s">
        <v>140</v>
      </c>
      <c r="G75" s="37" t="s">
        <v>169</v>
      </c>
      <c r="H75" s="65"/>
      <c r="I75" s="136"/>
      <c r="J75" s="13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>
        <f t="shared" si="26"/>
        <v>0</v>
      </c>
      <c r="Z75" s="2"/>
      <c r="AA75" s="2"/>
      <c r="AB75" s="2"/>
    </row>
    <row r="76" spans="2:28" s="5" customFormat="1" x14ac:dyDescent="0.3">
      <c r="B76" s="188"/>
      <c r="C76" s="170"/>
      <c r="D76" s="171"/>
      <c r="E76" s="125"/>
      <c r="F76" s="125"/>
      <c r="G76" s="125"/>
      <c r="H76" s="66" t="s">
        <v>9</v>
      </c>
      <c r="I76" s="139" t="s">
        <v>9</v>
      </c>
      <c r="J76" s="19" t="s">
        <v>9</v>
      </c>
      <c r="K76" s="2"/>
      <c r="L76" s="2"/>
      <c r="M76" s="2" t="b">
        <f t="shared" si="3"/>
        <v>0</v>
      </c>
      <c r="N76" s="2" t="b">
        <f t="shared" si="3"/>
        <v>0</v>
      </c>
      <c r="O76" s="2" t="b">
        <f t="shared" si="3"/>
        <v>0</v>
      </c>
      <c r="P76" s="2" t="b">
        <f t="shared" si="3"/>
        <v>0</v>
      </c>
      <c r="Q76" s="2" t="b">
        <f t="shared" si="3"/>
        <v>0</v>
      </c>
      <c r="R76" s="2" t="b">
        <f t="shared" si="3"/>
        <v>0</v>
      </c>
      <c r="S76" s="2">
        <f t="shared" si="4"/>
        <v>0</v>
      </c>
      <c r="T76" s="2">
        <f t="shared" si="4"/>
        <v>0</v>
      </c>
      <c r="U76" s="2">
        <f t="shared" si="4"/>
        <v>0</v>
      </c>
      <c r="V76" s="2">
        <f t="shared" si="4"/>
        <v>1</v>
      </c>
      <c r="W76" s="2">
        <f t="shared" si="4"/>
        <v>1</v>
      </c>
      <c r="X76" s="2">
        <f t="shared" si="4"/>
        <v>1</v>
      </c>
      <c r="Y76" s="2">
        <f t="shared" si="26"/>
        <v>0</v>
      </c>
      <c r="Z76" s="2">
        <f t="shared" si="27"/>
        <v>0</v>
      </c>
      <c r="AA76" s="2"/>
      <c r="AB76" s="2"/>
    </row>
    <row r="77" spans="2:28" s="5" customFormat="1" x14ac:dyDescent="0.3">
      <c r="B77" s="188" t="s">
        <v>141</v>
      </c>
      <c r="C77" s="170" t="str">
        <f>Settings!I17</f>
        <v>Yes</v>
      </c>
      <c r="D77" s="171">
        <f t="shared" si="25"/>
        <v>0</v>
      </c>
      <c r="E77" s="37" t="s">
        <v>142</v>
      </c>
      <c r="F77" s="37" t="s">
        <v>143</v>
      </c>
      <c r="G77" s="37" t="s">
        <v>144</v>
      </c>
      <c r="H77" s="37" t="s">
        <v>146</v>
      </c>
      <c r="I77" s="37" t="s">
        <v>145</v>
      </c>
      <c r="J77" s="143" t="s">
        <v>147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>
        <f t="shared" si="26"/>
        <v>0</v>
      </c>
      <c r="Z77" s="2"/>
      <c r="AA77" s="2"/>
      <c r="AB77" s="2"/>
    </row>
    <row r="78" spans="2:28" s="5" customFormat="1" x14ac:dyDescent="0.3">
      <c r="B78" s="188"/>
      <c r="C78" s="170"/>
      <c r="D78" s="171"/>
      <c r="E78" s="125"/>
      <c r="F78" s="125"/>
      <c r="G78" s="125"/>
      <c r="H78" s="125"/>
      <c r="I78" s="125"/>
      <c r="J78" s="138" t="s">
        <v>9</v>
      </c>
      <c r="K78" s="2"/>
      <c r="L78" s="2"/>
      <c r="M78" s="2" t="b">
        <f t="shared" si="3"/>
        <v>0</v>
      </c>
      <c r="N78" s="2" t="b">
        <f t="shared" si="3"/>
        <v>0</v>
      </c>
      <c r="O78" s="2" t="b">
        <f t="shared" si="3"/>
        <v>0</v>
      </c>
      <c r="P78" s="2" t="b">
        <f t="shared" si="3"/>
        <v>0</v>
      </c>
      <c r="Q78" s="2" t="b">
        <f t="shared" si="3"/>
        <v>0</v>
      </c>
      <c r="R78" s="2" t="b">
        <f t="shared" si="3"/>
        <v>0</v>
      </c>
      <c r="S78" s="2">
        <f t="shared" si="4"/>
        <v>0</v>
      </c>
      <c r="T78" s="2">
        <f t="shared" si="4"/>
        <v>0</v>
      </c>
      <c r="U78" s="2">
        <f t="shared" si="4"/>
        <v>0</v>
      </c>
      <c r="V78" s="2">
        <f t="shared" si="4"/>
        <v>0</v>
      </c>
      <c r="W78" s="2">
        <f t="shared" si="4"/>
        <v>0</v>
      </c>
      <c r="X78" s="2">
        <f t="shared" si="4"/>
        <v>1</v>
      </c>
      <c r="Y78" s="2">
        <f t="shared" si="26"/>
        <v>0</v>
      </c>
      <c r="Z78" s="2">
        <f t="shared" si="27"/>
        <v>0</v>
      </c>
      <c r="AA78" s="2"/>
      <c r="AB78" s="2"/>
    </row>
    <row r="79" spans="2:28" s="5" customFormat="1" ht="18" x14ac:dyDescent="0.3">
      <c r="B79" s="21"/>
      <c r="C79" s="19">
        <f>COUNTIF(C71:C78,"Yes")</f>
        <v>4</v>
      </c>
      <c r="D79" s="48">
        <f>ROUND(SUM(D71:D78)/C79,1)</f>
        <v>0</v>
      </c>
      <c r="E79" s="15"/>
      <c r="F79" s="15"/>
      <c r="G79" s="15"/>
      <c r="H79" s="15"/>
      <c r="I79" s="15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>
        <f t="shared" si="26"/>
        <v>0</v>
      </c>
      <c r="Z79" s="2"/>
      <c r="AA79" s="2"/>
      <c r="AB79" s="2"/>
    </row>
    <row r="80" spans="2:28" s="5" customFormat="1" ht="5.55" customHeight="1" x14ac:dyDescent="0.3">
      <c r="B80" s="21"/>
      <c r="C80" s="12"/>
      <c r="D80" s="20"/>
      <c r="E80" s="15"/>
      <c r="F80" s="15"/>
      <c r="G80" s="15"/>
      <c r="H80" s="15"/>
      <c r="I80" s="15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>
        <f t="shared" si="26"/>
        <v>0</v>
      </c>
      <c r="Z80" s="2"/>
      <c r="AA80" s="2"/>
      <c r="AB80" s="2"/>
    </row>
    <row r="81" spans="2:28" s="5" customFormat="1" x14ac:dyDescent="0.3">
      <c r="B81" s="39" t="s">
        <v>148</v>
      </c>
      <c r="C81" s="39" t="s">
        <v>2</v>
      </c>
      <c r="D81" s="39" t="s">
        <v>4</v>
      </c>
      <c r="E81" s="9"/>
      <c r="F81" s="9"/>
      <c r="G81" s="9"/>
      <c r="H81" s="9"/>
      <c r="I81" s="9"/>
      <c r="J81" s="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>
        <f t="shared" si="26"/>
        <v>0</v>
      </c>
      <c r="Z81" s="2"/>
      <c r="AA81" s="2"/>
      <c r="AB81" s="2"/>
    </row>
    <row r="82" spans="2:28" s="5" customFormat="1" x14ac:dyDescent="0.3">
      <c r="B82" s="187" t="s">
        <v>149</v>
      </c>
      <c r="C82" s="168" t="str">
        <f>Settings!L6</f>
        <v>Yes</v>
      </c>
      <c r="D82" s="169">
        <f t="shared" ref="D82:D88" si="28">IF(C82="Yes",Z83,"N/A")</f>
        <v>0</v>
      </c>
      <c r="E82" s="40" t="s">
        <v>12</v>
      </c>
      <c r="F82" s="40" t="s">
        <v>129</v>
      </c>
      <c r="G82" s="40" t="s">
        <v>130</v>
      </c>
      <c r="H82" s="40" t="s">
        <v>131</v>
      </c>
      <c r="I82" s="40" t="s">
        <v>132</v>
      </c>
      <c r="J82" s="40" t="s">
        <v>70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>
        <f t="shared" si="26"/>
        <v>0</v>
      </c>
      <c r="Z82" s="2"/>
      <c r="AA82" s="2"/>
      <c r="AB82" s="2"/>
    </row>
    <row r="83" spans="2:28" s="5" customFormat="1" x14ac:dyDescent="0.3">
      <c r="B83" s="187"/>
      <c r="C83" s="168"/>
      <c r="D83" s="169"/>
      <c r="E83" s="126"/>
      <c r="F83" s="126"/>
      <c r="G83" s="126"/>
      <c r="H83" s="126"/>
      <c r="I83" s="126"/>
      <c r="J83" s="126"/>
      <c r="K83" s="2"/>
      <c r="L83" s="2"/>
      <c r="M83" s="2" t="b">
        <f t="shared" si="3"/>
        <v>0</v>
      </c>
      <c r="N83" s="2" t="b">
        <f t="shared" si="3"/>
        <v>0</v>
      </c>
      <c r="O83" s="2" t="b">
        <f t="shared" si="3"/>
        <v>0</v>
      </c>
      <c r="P83" s="2" t="b">
        <f t="shared" si="3"/>
        <v>0</v>
      </c>
      <c r="Q83" s="2" t="b">
        <f t="shared" si="3"/>
        <v>0</v>
      </c>
      <c r="R83" s="2" t="b">
        <f t="shared" si="3"/>
        <v>0</v>
      </c>
      <c r="S83" s="2">
        <f t="shared" si="4"/>
        <v>0</v>
      </c>
      <c r="T83" s="2">
        <f t="shared" si="4"/>
        <v>0</v>
      </c>
      <c r="U83" s="2">
        <f t="shared" si="4"/>
        <v>0</v>
      </c>
      <c r="V83" s="2">
        <f t="shared" si="4"/>
        <v>0</v>
      </c>
      <c r="W83" s="2">
        <f t="shared" si="4"/>
        <v>0</v>
      </c>
      <c r="X83" s="2">
        <f t="shared" si="4"/>
        <v>0</v>
      </c>
      <c r="Y83" s="2">
        <f t="shared" si="26"/>
        <v>0</v>
      </c>
      <c r="Z83" s="2">
        <f t="shared" si="27"/>
        <v>0</v>
      </c>
      <c r="AA83" s="2"/>
      <c r="AB83" s="2"/>
    </row>
    <row r="84" spans="2:28" s="5" customFormat="1" x14ac:dyDescent="0.3">
      <c r="B84" s="187" t="s">
        <v>150</v>
      </c>
      <c r="C84" s="168" t="str">
        <f>Settings!L7</f>
        <v>Yes</v>
      </c>
      <c r="D84" s="169">
        <f t="shared" si="28"/>
        <v>0</v>
      </c>
      <c r="E84" s="40" t="s">
        <v>85</v>
      </c>
      <c r="F84" s="40" t="s">
        <v>135</v>
      </c>
      <c r="G84" s="40" t="s">
        <v>136</v>
      </c>
      <c r="H84" s="40" t="s">
        <v>137</v>
      </c>
      <c r="I84" s="40" t="s">
        <v>151</v>
      </c>
      <c r="J84" s="40" t="s">
        <v>201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>
        <f t="shared" si="26"/>
        <v>0</v>
      </c>
      <c r="Z84" s="2"/>
      <c r="AA84" s="2"/>
      <c r="AB84" s="2"/>
    </row>
    <row r="85" spans="2:28" s="5" customFormat="1" x14ac:dyDescent="0.3">
      <c r="B85" s="187"/>
      <c r="C85" s="168"/>
      <c r="D85" s="169"/>
      <c r="E85" s="126"/>
      <c r="F85" s="126"/>
      <c r="G85" s="126"/>
      <c r="H85" s="126"/>
      <c r="I85" s="126"/>
      <c r="J85" s="126"/>
      <c r="K85" s="2"/>
      <c r="L85" s="2"/>
      <c r="M85" s="2" t="b">
        <f t="shared" si="3"/>
        <v>0</v>
      </c>
      <c r="N85" s="2" t="b">
        <f t="shared" si="3"/>
        <v>0</v>
      </c>
      <c r="O85" s="2" t="b">
        <f t="shared" si="3"/>
        <v>0</v>
      </c>
      <c r="P85" s="2" t="b">
        <f t="shared" si="3"/>
        <v>0</v>
      </c>
      <c r="Q85" s="2" t="b">
        <f t="shared" si="3"/>
        <v>0</v>
      </c>
      <c r="R85" s="2" t="b">
        <f t="shared" si="3"/>
        <v>0</v>
      </c>
      <c r="S85" s="2">
        <f t="shared" si="4"/>
        <v>0</v>
      </c>
      <c r="T85" s="2">
        <f t="shared" si="4"/>
        <v>0</v>
      </c>
      <c r="U85" s="2">
        <f t="shared" si="4"/>
        <v>0</v>
      </c>
      <c r="V85" s="2">
        <f t="shared" si="4"/>
        <v>0</v>
      </c>
      <c r="W85" s="2">
        <f t="shared" si="4"/>
        <v>0</v>
      </c>
      <c r="X85" s="2">
        <f t="shared" si="4"/>
        <v>0</v>
      </c>
      <c r="Y85" s="2">
        <f t="shared" si="26"/>
        <v>0</v>
      </c>
      <c r="Z85" s="2">
        <f t="shared" si="27"/>
        <v>0</v>
      </c>
      <c r="AA85" s="2"/>
      <c r="AB85" s="2"/>
    </row>
    <row r="86" spans="2:28" s="5" customFormat="1" x14ac:dyDescent="0.3">
      <c r="B86" s="187" t="s">
        <v>152</v>
      </c>
      <c r="C86" s="168" t="str">
        <f>Settings!L8</f>
        <v>Yes</v>
      </c>
      <c r="D86" s="169">
        <f t="shared" si="28"/>
        <v>0</v>
      </c>
      <c r="E86" s="40" t="s">
        <v>153</v>
      </c>
      <c r="F86" s="40" t="s">
        <v>156</v>
      </c>
      <c r="G86" s="40" t="s">
        <v>154</v>
      </c>
      <c r="H86" s="40" t="s">
        <v>155</v>
      </c>
      <c r="I86" s="40" t="s">
        <v>85</v>
      </c>
      <c r="J86" s="40" t="s">
        <v>157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>
        <f t="shared" si="26"/>
        <v>0</v>
      </c>
      <c r="Z86" s="2"/>
      <c r="AA86" s="2"/>
      <c r="AB86" s="2"/>
    </row>
    <row r="87" spans="2:28" s="5" customFormat="1" x14ac:dyDescent="0.3">
      <c r="B87" s="187"/>
      <c r="C87" s="168"/>
      <c r="D87" s="169"/>
      <c r="E87" s="126"/>
      <c r="F87" s="126"/>
      <c r="G87" s="126"/>
      <c r="H87" s="126"/>
      <c r="I87" s="126"/>
      <c r="J87" s="126"/>
      <c r="K87" s="2"/>
      <c r="L87" s="2"/>
      <c r="M87" s="2" t="b">
        <f t="shared" ref="M87:R89" si="29">IF(E87="Excellent",5,IF(E87="Very Good",4,IF(E87="Good",3,IF(E87="Poor",2,IF(E87="Very Poor",1,IF(E87="No Evidence",0))))))</f>
        <v>0</v>
      </c>
      <c r="N87" s="2" t="b">
        <f t="shared" si="29"/>
        <v>0</v>
      </c>
      <c r="O87" s="2" t="b">
        <f t="shared" si="29"/>
        <v>0</v>
      </c>
      <c r="P87" s="2" t="b">
        <f t="shared" si="29"/>
        <v>0</v>
      </c>
      <c r="Q87" s="2" t="b">
        <f t="shared" si="29"/>
        <v>0</v>
      </c>
      <c r="R87" s="2" t="b">
        <f t="shared" si="29"/>
        <v>0</v>
      </c>
      <c r="S87" s="2">
        <f t="shared" ref="S87:X89" si="30">IF(E87="N/A",1,0)</f>
        <v>0</v>
      </c>
      <c r="T87" s="2">
        <f t="shared" si="30"/>
        <v>0</v>
      </c>
      <c r="U87" s="2">
        <f t="shared" si="30"/>
        <v>0</v>
      </c>
      <c r="V87" s="2">
        <f t="shared" si="30"/>
        <v>0</v>
      </c>
      <c r="W87" s="2">
        <f t="shared" si="30"/>
        <v>0</v>
      </c>
      <c r="X87" s="2">
        <f t="shared" si="30"/>
        <v>0</v>
      </c>
      <c r="Y87" s="2">
        <f t="shared" si="26"/>
        <v>0</v>
      </c>
      <c r="Z87" s="2">
        <f t="shared" ref="Z87:Z89" si="31">ROUND(Y87,1)</f>
        <v>0</v>
      </c>
      <c r="AA87" s="2"/>
      <c r="AB87" s="2"/>
    </row>
    <row r="88" spans="2:28" s="5" customFormat="1" x14ac:dyDescent="0.3">
      <c r="B88" s="187" t="s">
        <v>158</v>
      </c>
      <c r="C88" s="168" t="str">
        <f>Settings!L9</f>
        <v>Yes</v>
      </c>
      <c r="D88" s="169">
        <f t="shared" si="28"/>
        <v>0</v>
      </c>
      <c r="E88" s="40" t="s">
        <v>203</v>
      </c>
      <c r="F88" s="40" t="s">
        <v>159</v>
      </c>
      <c r="G88" s="40" t="s">
        <v>160</v>
      </c>
      <c r="H88" s="67"/>
      <c r="I88" s="68"/>
      <c r="J88" s="6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>
        <f t="shared" si="26"/>
        <v>0</v>
      </c>
      <c r="Z88" s="2"/>
      <c r="AA88" s="2"/>
      <c r="AB88" s="2"/>
    </row>
    <row r="89" spans="2:28" s="5" customFormat="1" x14ac:dyDescent="0.3">
      <c r="B89" s="187"/>
      <c r="C89" s="168"/>
      <c r="D89" s="169"/>
      <c r="E89" s="126"/>
      <c r="F89" s="126"/>
      <c r="G89" s="126"/>
      <c r="H89" s="69" t="s">
        <v>9</v>
      </c>
      <c r="I89" s="19" t="s">
        <v>9</v>
      </c>
      <c r="J89" s="19" t="s">
        <v>9</v>
      </c>
      <c r="K89" s="2"/>
      <c r="L89" s="2"/>
      <c r="M89" s="2" t="b">
        <f t="shared" si="29"/>
        <v>0</v>
      </c>
      <c r="N89" s="2" t="b">
        <f t="shared" si="29"/>
        <v>0</v>
      </c>
      <c r="O89" s="2" t="b">
        <f t="shared" si="29"/>
        <v>0</v>
      </c>
      <c r="P89" s="2" t="b">
        <f t="shared" si="29"/>
        <v>0</v>
      </c>
      <c r="Q89" s="2" t="b">
        <f t="shared" si="29"/>
        <v>0</v>
      </c>
      <c r="R89" s="2" t="b">
        <f t="shared" si="29"/>
        <v>0</v>
      </c>
      <c r="S89" s="2">
        <f t="shared" si="30"/>
        <v>0</v>
      </c>
      <c r="T89" s="2">
        <f t="shared" si="30"/>
        <v>0</v>
      </c>
      <c r="U89" s="2">
        <f t="shared" si="30"/>
        <v>0</v>
      </c>
      <c r="V89" s="2">
        <f t="shared" si="30"/>
        <v>1</v>
      </c>
      <c r="W89" s="2">
        <f t="shared" si="30"/>
        <v>1</v>
      </c>
      <c r="X89" s="2">
        <f t="shared" si="30"/>
        <v>1</v>
      </c>
      <c r="Y89" s="2">
        <f t="shared" si="26"/>
        <v>0</v>
      </c>
      <c r="Z89" s="2">
        <f t="shared" si="31"/>
        <v>0</v>
      </c>
      <c r="AA89" s="2"/>
      <c r="AB89" s="2"/>
    </row>
    <row r="90" spans="2:28" s="5" customFormat="1" ht="18" x14ac:dyDescent="0.3">
      <c r="C90" s="19">
        <f>COUNTIF(C82:C89,"Yes")</f>
        <v>4</v>
      </c>
      <c r="D90" s="49">
        <f>ROUND(SUM(D82:D89)/C90,1)</f>
        <v>0</v>
      </c>
      <c r="E90" s="15"/>
      <c r="F90" s="15"/>
      <c r="G90" s="15"/>
      <c r="H90" s="15"/>
      <c r="I90" s="15"/>
      <c r="J90" s="1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2:28" s="5" customFormat="1" ht="6" customHeight="1" x14ac:dyDescent="0.3">
      <c r="E91" s="14"/>
      <c r="F91" s="14"/>
      <c r="G91" s="14"/>
      <c r="H91" s="14"/>
      <c r="I91" s="14"/>
      <c r="J91" s="1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2:28" s="5" customFormat="1" x14ac:dyDescent="0.3">
      <c r="E92" s="14"/>
      <c r="F92" s="14"/>
      <c r="G92" s="14"/>
      <c r="H92" s="14"/>
      <c r="I92" s="14"/>
      <c r="J92" s="1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2:28" s="5" customFormat="1" x14ac:dyDescent="0.3">
      <c r="E93" s="14"/>
      <c r="F93" s="14"/>
      <c r="G93" s="14"/>
      <c r="H93" s="14"/>
      <c r="I93" s="14"/>
      <c r="J93" s="1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2:28" s="2" customFormat="1" x14ac:dyDescent="0.3">
      <c r="B94" s="2" t="str">
        <f>B4</f>
        <v>CONFORMANT</v>
      </c>
      <c r="D94" s="2">
        <f>D13</f>
        <v>0</v>
      </c>
      <c r="E94" s="10"/>
      <c r="F94" s="10"/>
      <c r="G94" s="10"/>
      <c r="H94" s="10"/>
      <c r="I94" s="10"/>
      <c r="J94" s="10"/>
    </row>
    <row r="95" spans="2:28" s="2" customFormat="1" x14ac:dyDescent="0.3">
      <c r="B95" s="2" t="str">
        <f>B15</f>
        <v>CLEAR DOCUMENT</v>
      </c>
      <c r="D95" s="2">
        <f>D22</f>
        <v>0</v>
      </c>
      <c r="E95" s="10"/>
      <c r="F95" s="10"/>
      <c r="G95" s="10"/>
      <c r="H95" s="10"/>
      <c r="I95" s="10"/>
      <c r="J95" s="10"/>
      <c r="Y95" s="141"/>
      <c r="Z95" s="141"/>
    </row>
    <row r="96" spans="2:28" s="2" customFormat="1" x14ac:dyDescent="0.3">
      <c r="B96" s="2" t="str">
        <f>B24</f>
        <v>ENTICING DOCUMENT</v>
      </c>
      <c r="D96" s="2">
        <f>D31</f>
        <v>0</v>
      </c>
      <c r="E96" s="10"/>
      <c r="F96" s="10"/>
      <c r="G96" s="10"/>
      <c r="H96" s="10"/>
      <c r="I96" s="10"/>
      <c r="J96" s="10"/>
      <c r="Y96" s="141"/>
      <c r="Z96" s="141"/>
    </row>
    <row r="97" spans="2:27" s="2" customFormat="1" x14ac:dyDescent="0.3">
      <c r="B97" s="2" t="str">
        <f>B33</f>
        <v>RECEPTIVITY</v>
      </c>
      <c r="D97" s="2">
        <f>D40</f>
        <v>0</v>
      </c>
      <c r="E97" s="10"/>
      <c r="F97" s="10"/>
      <c r="G97" s="10"/>
      <c r="H97" s="10"/>
      <c r="I97" s="10"/>
      <c r="J97" s="10"/>
      <c r="Y97" s="141"/>
      <c r="Z97" s="141"/>
    </row>
    <row r="98" spans="2:27" s="2" customFormat="1" x14ac:dyDescent="0.3">
      <c r="B98" s="2" t="str">
        <f>B42</f>
        <v>GRAPHICAL</v>
      </c>
      <c r="D98" s="2">
        <f>D53</f>
        <v>0</v>
      </c>
      <c r="E98" s="10"/>
      <c r="F98" s="10"/>
      <c r="G98" s="10"/>
      <c r="H98" s="10"/>
      <c r="I98" s="10"/>
      <c r="J98" s="10"/>
      <c r="Y98" s="141"/>
      <c r="Z98" s="141"/>
    </row>
    <row r="99" spans="2:27" s="10" customFormat="1" x14ac:dyDescent="0.3">
      <c r="B99" s="2" t="str">
        <f>B55</f>
        <v>DESIGN</v>
      </c>
      <c r="C99" s="2"/>
      <c r="D99" s="2">
        <f>D68</f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41"/>
      <c r="Z99" s="141"/>
      <c r="AA99" s="2"/>
    </row>
    <row r="100" spans="2:27" s="10" customFormat="1" x14ac:dyDescent="0.3">
      <c r="B100" s="2" t="str">
        <f>B70</f>
        <v>BUSINESS CASE</v>
      </c>
      <c r="C100" s="2"/>
      <c r="D100" s="2">
        <f>D79</f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41"/>
      <c r="Z100" s="141"/>
      <c r="AA100" s="2"/>
    </row>
    <row r="101" spans="2:27" s="10" customFormat="1" x14ac:dyDescent="0.3">
      <c r="B101" s="2" t="str">
        <f>B81</f>
        <v xml:space="preserve">COMPETITIVE </v>
      </c>
      <c r="C101" s="2"/>
      <c r="D101" s="2">
        <f>D90</f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41"/>
      <c r="Z101" s="141"/>
      <c r="AA101" s="2"/>
    </row>
    <row r="102" spans="2:27" s="2" customFormat="1" x14ac:dyDescent="0.3">
      <c r="E102" s="10"/>
      <c r="F102" s="10"/>
      <c r="G102" s="10"/>
      <c r="H102" s="10"/>
      <c r="I102" s="10"/>
      <c r="J102" s="10"/>
      <c r="Y102" s="141"/>
      <c r="Z102" s="141"/>
    </row>
    <row r="103" spans="2:27" s="2" customFormat="1" x14ac:dyDescent="0.3">
      <c r="E103" s="10"/>
      <c r="F103" s="10"/>
      <c r="G103" s="10"/>
      <c r="H103" s="10"/>
      <c r="I103" s="10"/>
      <c r="J103" s="10"/>
      <c r="Y103" s="141"/>
      <c r="Z103" s="141"/>
    </row>
  </sheetData>
  <sheetProtection algorithmName="SHA-512" hashValue="ouP3jIH01/oGWfzN1Js6UGTqlpmvnaM7qQnl/CF2nVcu2Ni6wDSV3CMxMhNQijHqtcsgENsQZzpIZffKcIANBQ==" saltValue="F8/42AyOW8onmitXBj7+/g==" spinCount="100000" sheet="1" objects="1" scenarios="1"/>
  <mergeCells count="103">
    <mergeCell ref="L4:M4"/>
    <mergeCell ref="L5:M5"/>
    <mergeCell ref="L9:M9"/>
    <mergeCell ref="B2:J2"/>
    <mergeCell ref="B5:B6"/>
    <mergeCell ref="C5:C6"/>
    <mergeCell ref="D5:D6"/>
    <mergeCell ref="B7:B8"/>
    <mergeCell ref="C7:C8"/>
    <mergeCell ref="D7:D8"/>
    <mergeCell ref="B9:B10"/>
    <mergeCell ref="C9:C10"/>
    <mergeCell ref="D9:D10"/>
    <mergeCell ref="B11:B12"/>
    <mergeCell ref="C11:C12"/>
    <mergeCell ref="D11:D12"/>
    <mergeCell ref="E15:J15"/>
    <mergeCell ref="B16:B17"/>
    <mergeCell ref="C16:C17"/>
    <mergeCell ref="D16:D17"/>
    <mergeCell ref="B20:B21"/>
    <mergeCell ref="C20:C21"/>
    <mergeCell ref="D20:D21"/>
    <mergeCell ref="B18:B19"/>
    <mergeCell ref="C18:C19"/>
    <mergeCell ref="D18:D19"/>
    <mergeCell ref="E24:J24"/>
    <mergeCell ref="B25:B26"/>
    <mergeCell ref="C25:C26"/>
    <mergeCell ref="D25:D26"/>
    <mergeCell ref="B27:B28"/>
    <mergeCell ref="C27:C28"/>
    <mergeCell ref="D27:D28"/>
    <mergeCell ref="B29:B30"/>
    <mergeCell ref="C29:C30"/>
    <mergeCell ref="D29:D30"/>
    <mergeCell ref="E33:J33"/>
    <mergeCell ref="B34:B35"/>
    <mergeCell ref="C34:C35"/>
    <mergeCell ref="D34:D35"/>
    <mergeCell ref="B36:B37"/>
    <mergeCell ref="C36:C37"/>
    <mergeCell ref="D36:D37"/>
    <mergeCell ref="B38:B39"/>
    <mergeCell ref="C38:C39"/>
    <mergeCell ref="D38:D39"/>
    <mergeCell ref="B43:B44"/>
    <mergeCell ref="C43:C44"/>
    <mergeCell ref="D43:D44"/>
    <mergeCell ref="B45:B46"/>
    <mergeCell ref="C45:C46"/>
    <mergeCell ref="D45:D46"/>
    <mergeCell ref="B47:B48"/>
    <mergeCell ref="C47:C48"/>
    <mergeCell ref="D47:D48"/>
    <mergeCell ref="B49:B50"/>
    <mergeCell ref="C49:C50"/>
    <mergeCell ref="D49:D50"/>
    <mergeCell ref="B51:B52"/>
    <mergeCell ref="C51:C52"/>
    <mergeCell ref="D51:D52"/>
    <mergeCell ref="B56:B57"/>
    <mergeCell ref="C56:C57"/>
    <mergeCell ref="D56:D57"/>
    <mergeCell ref="B58:B59"/>
    <mergeCell ref="C58:C59"/>
    <mergeCell ref="D58:D59"/>
    <mergeCell ref="B60:B61"/>
    <mergeCell ref="C60:C61"/>
    <mergeCell ref="D60:D61"/>
    <mergeCell ref="B62:B63"/>
    <mergeCell ref="C62:C63"/>
    <mergeCell ref="D62:D63"/>
    <mergeCell ref="B64:B65"/>
    <mergeCell ref="C64:C65"/>
    <mergeCell ref="D64:D65"/>
    <mergeCell ref="B66:B67"/>
    <mergeCell ref="C66:C67"/>
    <mergeCell ref="D66:D67"/>
    <mergeCell ref="B71:B72"/>
    <mergeCell ref="C71:C72"/>
    <mergeCell ref="D71:D72"/>
    <mergeCell ref="B73:B74"/>
    <mergeCell ref="C73:C74"/>
    <mergeCell ref="D73:D74"/>
    <mergeCell ref="B75:B76"/>
    <mergeCell ref="C75:C76"/>
    <mergeCell ref="D75:D76"/>
    <mergeCell ref="B77:B78"/>
    <mergeCell ref="C77:C78"/>
    <mergeCell ref="D77:D78"/>
    <mergeCell ref="B82:B83"/>
    <mergeCell ref="C82:C83"/>
    <mergeCell ref="D82:D83"/>
    <mergeCell ref="B88:B89"/>
    <mergeCell ref="C88:C89"/>
    <mergeCell ref="D88:D89"/>
    <mergeCell ref="B84:B85"/>
    <mergeCell ref="C84:C85"/>
    <mergeCell ref="D84:D85"/>
    <mergeCell ref="B86:B87"/>
    <mergeCell ref="C86:C87"/>
    <mergeCell ref="D86:D87"/>
  </mergeCells>
  <dataValidations count="1">
    <dataValidation type="list" allowBlank="1" showInputMessage="1" showErrorMessage="1" sqref="E6:J6 E21:J21 E28:J28 E26:J26 E12:J12 E85:J85 E8:J8 E10:J10 E35:J35 E37:J37 E39:J39 E44:J44 E46:J46 E48:J48 E50:J50 E52:J52 E89:J89 E59:J59 E61:J61 E63:J63 E65:J65 E67:J67 E72:J72 E74:J74 E76:J76 E78:J78 E57:J57 E83:J83 E87:J87 E17:J17 E19:J19 E30:I30" xr:uid="{00000000-0002-0000-0400-000000000000}">
      <formula1>$L$4:$L$10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verticalDpi="300" r:id="rId1"/>
  <headerFooter>
    <oddHeader>&amp;L&amp;G&amp;C&amp;"Arial Rounded MT Bold,Regular"&amp;12Alchemy Proposal Toolkit&amp;R&amp;D</oddHeader>
    <oddFooter>&amp;LCopyright Martin Eckstein 2020&amp;RPage &amp;P</oddFooter>
  </headerFooter>
  <rowBreaks count="1" manualBreakCount="1">
    <brk id="40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B1:AB103"/>
  <sheetViews>
    <sheetView showGridLines="0" zoomScale="90" zoomScaleNormal="90" workbookViewId="0">
      <selection activeCell="E6" sqref="E6"/>
    </sheetView>
  </sheetViews>
  <sheetFormatPr defaultColWidth="8.77734375" defaultRowHeight="14.4" x14ac:dyDescent="0.3"/>
  <cols>
    <col min="1" max="1" width="1.21875" style="1" customWidth="1"/>
    <col min="2" max="2" width="31.44140625" style="1" customWidth="1"/>
    <col min="3" max="3" width="4.5546875" style="1" customWidth="1"/>
    <col min="4" max="4" width="7.21875" style="1" customWidth="1"/>
    <col min="5" max="8" width="21.77734375" style="9" customWidth="1"/>
    <col min="9" max="10" width="21.77734375" style="10" customWidth="1"/>
    <col min="11" max="11" width="1.77734375" style="2" customWidth="1"/>
    <col min="12" max="12" width="8.77734375" style="2" customWidth="1"/>
    <col min="13" max="13" width="9" style="2" customWidth="1"/>
    <col min="14" max="24" width="9" style="2" bestFit="1" customWidth="1"/>
    <col min="25" max="25" width="11.5546875" style="2" bestFit="1" customWidth="1"/>
    <col min="26" max="26" width="9" style="2" bestFit="1" customWidth="1"/>
    <col min="27" max="28" width="8.77734375" style="2"/>
    <col min="29" max="16384" width="8.77734375" style="1"/>
  </cols>
  <sheetData>
    <row r="1" spans="2:28" ht="6" customHeight="1" thickBot="1" x14ac:dyDescent="0.35"/>
    <row r="2" spans="2:28" ht="31.95" customHeight="1" thickBot="1" x14ac:dyDescent="0.35">
      <c r="B2" s="144" t="s">
        <v>189</v>
      </c>
      <c r="C2" s="145"/>
      <c r="D2" s="145"/>
      <c r="E2" s="145"/>
      <c r="F2" s="145"/>
      <c r="G2" s="145"/>
      <c r="H2" s="145"/>
      <c r="I2" s="145"/>
      <c r="J2" s="146"/>
    </row>
    <row r="3" spans="2:28" ht="4.95" customHeight="1" x14ac:dyDescent="0.3">
      <c r="B3" s="16"/>
      <c r="C3" s="16"/>
      <c r="D3" s="16"/>
      <c r="E3" s="16"/>
      <c r="F3" s="16"/>
      <c r="G3" s="16"/>
      <c r="H3" s="16"/>
      <c r="M3" s="2" t="s">
        <v>161</v>
      </c>
      <c r="S3" s="2" t="s">
        <v>9</v>
      </c>
    </row>
    <row r="4" spans="2:28" s="3" customFormat="1" ht="41.4" x14ac:dyDescent="0.3">
      <c r="B4" s="17" t="s">
        <v>3</v>
      </c>
      <c r="C4" s="6" t="s">
        <v>2</v>
      </c>
      <c r="D4" s="6" t="s">
        <v>4</v>
      </c>
      <c r="E4" s="29"/>
      <c r="F4" s="30"/>
      <c r="G4" s="30"/>
      <c r="H4" s="30"/>
      <c r="I4" s="30"/>
      <c r="J4" s="30"/>
      <c r="K4" s="4" t="s">
        <v>1</v>
      </c>
      <c r="L4" s="198" t="s">
        <v>15</v>
      </c>
      <c r="M4" s="19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2:28" s="3" customFormat="1" ht="27.6" x14ac:dyDescent="0.3">
      <c r="B5" s="195" t="s">
        <v>173</v>
      </c>
      <c r="C5" s="190" t="str">
        <f>Settings!C6</f>
        <v>Yes</v>
      </c>
      <c r="D5" s="192">
        <f>IF(C5="Yes",Z6,"N/A")</f>
        <v>0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11</v>
      </c>
      <c r="J5" s="13" t="s">
        <v>10</v>
      </c>
      <c r="K5" s="4" t="s">
        <v>0</v>
      </c>
      <c r="L5" s="198" t="s">
        <v>16</v>
      </c>
      <c r="M5" s="19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s="5" customFormat="1" x14ac:dyDescent="0.3">
      <c r="B6" s="196"/>
      <c r="C6" s="191"/>
      <c r="D6" s="193"/>
      <c r="E6" s="119"/>
      <c r="F6" s="119"/>
      <c r="G6" s="119"/>
      <c r="H6" s="119"/>
      <c r="I6" s="119"/>
      <c r="J6" s="119"/>
      <c r="K6" s="2"/>
      <c r="L6" s="2" t="s">
        <v>17</v>
      </c>
      <c r="M6" s="2" t="b">
        <f>IF(E6="Excellent",5,IF(E6="Very Good",4,IF(E6="Good",3,IF(E6="Poor",2,IF(E6="Very Poor",1,IF(E6="No Evidence",0))))))</f>
        <v>0</v>
      </c>
      <c r="N6" s="2" t="b">
        <f t="shared" ref="N6:R6" si="0">IF(F6="Excellent",5,IF(F6="Very Good",4,IF(F6="Good",3,IF(F6="Poor",2,IF(F6="Very Poor",1,IF(F6="No Evidence",0))))))</f>
        <v>0</v>
      </c>
      <c r="O6" s="2" t="b">
        <f t="shared" si="0"/>
        <v>0</v>
      </c>
      <c r="P6" s="2" t="b">
        <f t="shared" si="0"/>
        <v>0</v>
      </c>
      <c r="Q6" s="2" t="b">
        <f t="shared" si="0"/>
        <v>0</v>
      </c>
      <c r="R6" s="2" t="b">
        <f t="shared" si="0"/>
        <v>0</v>
      </c>
      <c r="S6" s="2">
        <f>IF(E6="N/A",1,0)</f>
        <v>0</v>
      </c>
      <c r="T6" s="2">
        <f t="shared" ref="T6:X6" si="1">IF(F6="N/A",1,0)</f>
        <v>0</v>
      </c>
      <c r="U6" s="2">
        <f t="shared" si="1"/>
        <v>0</v>
      </c>
      <c r="V6" s="2">
        <f t="shared" si="1"/>
        <v>0</v>
      </c>
      <c r="W6" s="2">
        <f t="shared" si="1"/>
        <v>0</v>
      </c>
      <c r="X6" s="2">
        <f t="shared" si="1"/>
        <v>0</v>
      </c>
      <c r="Y6" s="2">
        <f>IF(SUM(S6:X6)=6,0,SUM(M6:R6)/(6-(SUM(S6:X6))))</f>
        <v>0</v>
      </c>
      <c r="Z6" s="2">
        <f>ROUND(Y6,1)</f>
        <v>0</v>
      </c>
      <c r="AA6" s="2"/>
      <c r="AB6" s="2"/>
    </row>
    <row r="7" spans="2:28" s="5" customFormat="1" x14ac:dyDescent="0.3">
      <c r="B7" s="195" t="s">
        <v>174</v>
      </c>
      <c r="C7" s="190" t="str">
        <f>Settings!C7</f>
        <v>Yes</v>
      </c>
      <c r="D7" s="192">
        <f>IF(C7="Yes",Z8,"N/A")</f>
        <v>0</v>
      </c>
      <c r="E7" s="13" t="s">
        <v>14</v>
      </c>
      <c r="F7" s="13" t="s">
        <v>12</v>
      </c>
      <c r="G7" s="13" t="s">
        <v>13</v>
      </c>
      <c r="H7" s="13" t="s">
        <v>21</v>
      </c>
      <c r="I7" s="13" t="s">
        <v>22</v>
      </c>
      <c r="J7" s="13" t="s">
        <v>23</v>
      </c>
      <c r="K7" s="2"/>
      <c r="L7" s="2" t="s">
        <v>18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>
        <f t="shared" ref="Y7:Y72" si="2">IF(SUM(S7:X7)=6,0,SUM(M7:R7)/(6-(SUM(S7:X7))))</f>
        <v>0</v>
      </c>
      <c r="Z7" s="2"/>
      <c r="AA7" s="2"/>
      <c r="AB7" s="2"/>
    </row>
    <row r="8" spans="2:28" s="5" customFormat="1" ht="15" customHeight="1" x14ac:dyDescent="0.3">
      <c r="B8" s="196"/>
      <c r="C8" s="191"/>
      <c r="D8" s="193"/>
      <c r="E8" s="119"/>
      <c r="F8" s="119"/>
      <c r="G8" s="119"/>
      <c r="H8" s="119"/>
      <c r="I8" s="119"/>
      <c r="J8" s="119"/>
      <c r="K8" s="2"/>
      <c r="L8" s="2" t="s">
        <v>19</v>
      </c>
      <c r="M8" s="2" t="b">
        <f t="shared" ref="M8:R85" si="3">IF(E8="Excellent",5,IF(E8="Very Good",4,IF(E8="Good",3,IF(E8="Poor",2,IF(E8="Very Poor",1,IF(E8="No Evidence",0))))))</f>
        <v>0</v>
      </c>
      <c r="N8" s="2" t="b">
        <f t="shared" si="3"/>
        <v>0</v>
      </c>
      <c r="O8" s="2" t="b">
        <f t="shared" si="3"/>
        <v>0</v>
      </c>
      <c r="P8" s="2" t="b">
        <f t="shared" si="3"/>
        <v>0</v>
      </c>
      <c r="Q8" s="2" t="b">
        <f t="shared" si="3"/>
        <v>0</v>
      </c>
      <c r="R8" s="2" t="b">
        <f t="shared" si="3"/>
        <v>0</v>
      </c>
      <c r="S8" s="2">
        <f t="shared" ref="S8:X85" si="4">IF(E8="N/A",1,0)</f>
        <v>0</v>
      </c>
      <c r="T8" s="2">
        <f t="shared" si="4"/>
        <v>0</v>
      </c>
      <c r="U8" s="2">
        <f t="shared" si="4"/>
        <v>0</v>
      </c>
      <c r="V8" s="2">
        <f t="shared" si="4"/>
        <v>0</v>
      </c>
      <c r="W8" s="2">
        <f t="shared" si="4"/>
        <v>0</v>
      </c>
      <c r="X8" s="2">
        <f t="shared" si="4"/>
        <v>0</v>
      </c>
      <c r="Y8" s="2">
        <f t="shared" si="2"/>
        <v>0</v>
      </c>
      <c r="Z8" s="2">
        <f t="shared" ref="Z8:Z72" si="5">ROUND(Y8,1)</f>
        <v>0</v>
      </c>
      <c r="AA8" s="2"/>
      <c r="AB8" s="2"/>
    </row>
    <row r="9" spans="2:28" s="5" customFormat="1" ht="13.95" customHeight="1" x14ac:dyDescent="0.3">
      <c r="B9" s="195" t="s">
        <v>176</v>
      </c>
      <c r="C9" s="190" t="str">
        <f>Settings!C8</f>
        <v>Yes</v>
      </c>
      <c r="D9" s="192">
        <f>IF(C9="Yes",Z10,"N/A")</f>
        <v>0</v>
      </c>
      <c r="E9" s="13" t="s">
        <v>12</v>
      </c>
      <c r="F9" s="13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2"/>
      <c r="L9" s="199" t="s">
        <v>20</v>
      </c>
      <c r="M9" s="19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>
        <f t="shared" si="2"/>
        <v>0</v>
      </c>
      <c r="Z9" s="2"/>
      <c r="AA9" s="2"/>
      <c r="AB9" s="2"/>
    </row>
    <row r="10" spans="2:28" s="5" customFormat="1" x14ac:dyDescent="0.3">
      <c r="B10" s="196"/>
      <c r="C10" s="191"/>
      <c r="D10" s="193"/>
      <c r="E10" s="119"/>
      <c r="F10" s="119"/>
      <c r="G10" s="119"/>
      <c r="H10" s="119"/>
      <c r="I10" s="119"/>
      <c r="J10" s="119"/>
      <c r="K10" s="2"/>
      <c r="L10" s="2" t="s">
        <v>9</v>
      </c>
      <c r="M10" s="2" t="b">
        <f t="shared" si="3"/>
        <v>0</v>
      </c>
      <c r="N10" s="2" t="b">
        <f t="shared" si="3"/>
        <v>0</v>
      </c>
      <c r="O10" s="2" t="b">
        <f t="shared" si="3"/>
        <v>0</v>
      </c>
      <c r="P10" s="2" t="b">
        <f t="shared" si="3"/>
        <v>0</v>
      </c>
      <c r="Q10" s="2" t="b">
        <f t="shared" si="3"/>
        <v>0</v>
      </c>
      <c r="R10" s="2" t="b">
        <f t="shared" si="3"/>
        <v>0</v>
      </c>
      <c r="S10" s="2">
        <f t="shared" si="4"/>
        <v>0</v>
      </c>
      <c r="T10" s="2">
        <f t="shared" si="4"/>
        <v>0</v>
      </c>
      <c r="U10" s="2">
        <f t="shared" si="4"/>
        <v>0</v>
      </c>
      <c r="V10" s="2">
        <f t="shared" si="4"/>
        <v>0</v>
      </c>
      <c r="W10" s="2">
        <f t="shared" si="4"/>
        <v>0</v>
      </c>
      <c r="X10" s="2">
        <f t="shared" si="4"/>
        <v>0</v>
      </c>
      <c r="Y10" s="2">
        <f t="shared" si="2"/>
        <v>0</v>
      </c>
      <c r="Z10" s="2">
        <f t="shared" si="5"/>
        <v>0</v>
      </c>
      <c r="AA10" s="2"/>
      <c r="AB10" s="2"/>
    </row>
    <row r="11" spans="2:28" s="5" customFormat="1" x14ac:dyDescent="0.3">
      <c r="B11" s="195" t="s">
        <v>33</v>
      </c>
      <c r="C11" s="190" t="str">
        <f>Settings!C9</f>
        <v>Yes</v>
      </c>
      <c r="D11" s="192">
        <f>IF(C11="Yes",Z12,"N/A")</f>
        <v>0</v>
      </c>
      <c r="E11" s="13" t="s">
        <v>29</v>
      </c>
      <c r="F11" s="13" t="s">
        <v>30</v>
      </c>
      <c r="G11" s="13" t="s">
        <v>31</v>
      </c>
      <c r="H11" s="50"/>
      <c r="I11" s="51"/>
      <c r="J11" s="5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>
        <f t="shared" si="2"/>
        <v>0</v>
      </c>
      <c r="Z11" s="2"/>
      <c r="AA11" s="2"/>
      <c r="AB11" s="2"/>
    </row>
    <row r="12" spans="2:28" s="5" customFormat="1" x14ac:dyDescent="0.3">
      <c r="B12" s="196"/>
      <c r="C12" s="191"/>
      <c r="D12" s="193"/>
      <c r="E12" s="119"/>
      <c r="F12" s="119"/>
      <c r="G12" s="119"/>
      <c r="H12" s="52" t="s">
        <v>9</v>
      </c>
      <c r="I12" s="19" t="s">
        <v>9</v>
      </c>
      <c r="J12" s="19" t="s">
        <v>9</v>
      </c>
      <c r="K12" s="2"/>
      <c r="L12" s="2"/>
      <c r="M12" s="2" t="b">
        <f t="shared" si="3"/>
        <v>0</v>
      </c>
      <c r="N12" s="2" t="b">
        <f t="shared" si="3"/>
        <v>0</v>
      </c>
      <c r="O12" s="2" t="b">
        <f t="shared" si="3"/>
        <v>0</v>
      </c>
      <c r="P12" s="2" t="b">
        <f t="shared" si="3"/>
        <v>0</v>
      </c>
      <c r="Q12" s="2" t="b">
        <f t="shared" si="3"/>
        <v>0</v>
      </c>
      <c r="R12" s="2" t="b">
        <f t="shared" si="3"/>
        <v>0</v>
      </c>
      <c r="S12" s="2">
        <f t="shared" si="4"/>
        <v>0</v>
      </c>
      <c r="T12" s="2">
        <f t="shared" si="4"/>
        <v>0</v>
      </c>
      <c r="U12" s="2">
        <f t="shared" si="4"/>
        <v>0</v>
      </c>
      <c r="V12" s="2">
        <f t="shared" si="4"/>
        <v>1</v>
      </c>
      <c r="W12" s="2">
        <f t="shared" si="4"/>
        <v>1</v>
      </c>
      <c r="X12" s="2">
        <f t="shared" si="4"/>
        <v>1</v>
      </c>
      <c r="Y12" s="2">
        <f t="shared" si="2"/>
        <v>0</v>
      </c>
      <c r="Z12" s="2">
        <f t="shared" si="5"/>
        <v>0</v>
      </c>
      <c r="AA12" s="2"/>
      <c r="AB12" s="2"/>
    </row>
    <row r="13" spans="2:28" s="5" customFormat="1" ht="18" customHeight="1" x14ac:dyDescent="0.3">
      <c r="B13" s="18"/>
      <c r="C13" s="19">
        <f>COUNTIF(C5:C12,"Yes")</f>
        <v>4</v>
      </c>
      <c r="D13" s="42">
        <f>ROUND(SUM(D5:D12)/C13,1)</f>
        <v>0</v>
      </c>
      <c r="E13" s="15"/>
      <c r="F13" s="15"/>
      <c r="G13" s="15"/>
      <c r="H13" s="15"/>
      <c r="I13" s="15"/>
      <c r="J13" s="1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f t="shared" si="2"/>
        <v>0</v>
      </c>
      <c r="Z13" s="2"/>
      <c r="AA13" s="2"/>
      <c r="AB13" s="2"/>
    </row>
    <row r="14" spans="2:28" s="5" customFormat="1" ht="5.55" customHeight="1" x14ac:dyDescent="0.3">
      <c r="B14" s="18"/>
      <c r="C14" s="20"/>
      <c r="D14" s="20"/>
      <c r="E14" s="15"/>
      <c r="F14" s="15"/>
      <c r="G14" s="15"/>
      <c r="H14" s="15"/>
      <c r="I14" s="15"/>
      <c r="J14" s="1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f t="shared" si="2"/>
        <v>0</v>
      </c>
      <c r="Z14" s="2"/>
      <c r="AA14" s="2"/>
      <c r="AB14" s="2"/>
    </row>
    <row r="15" spans="2:28" s="5" customFormat="1" x14ac:dyDescent="0.3">
      <c r="B15" s="22" t="s">
        <v>32</v>
      </c>
      <c r="C15" s="22" t="s">
        <v>2</v>
      </c>
      <c r="D15" s="22" t="s">
        <v>4</v>
      </c>
      <c r="E15" s="164"/>
      <c r="F15" s="165"/>
      <c r="G15" s="165"/>
      <c r="H15" s="165"/>
      <c r="I15" s="165"/>
      <c r="J15" s="16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f t="shared" si="4"/>
        <v>0</v>
      </c>
      <c r="Y15" s="2">
        <f t="shared" si="2"/>
        <v>0</v>
      </c>
      <c r="Z15" s="2">
        <f t="shared" si="5"/>
        <v>0</v>
      </c>
      <c r="AA15" s="2"/>
      <c r="AB15" s="2"/>
    </row>
    <row r="16" spans="2:28" s="5" customFormat="1" x14ac:dyDescent="0.3">
      <c r="B16" s="197" t="s">
        <v>41</v>
      </c>
      <c r="C16" s="174" t="str">
        <f>Settings!C11</f>
        <v>Yes</v>
      </c>
      <c r="D16" s="175">
        <f>IF(C16="Yes",Z17,"N/A")</f>
        <v>0</v>
      </c>
      <c r="E16" s="23" t="s">
        <v>34</v>
      </c>
      <c r="F16" s="23" t="s">
        <v>35</v>
      </c>
      <c r="G16" s="23" t="s">
        <v>36</v>
      </c>
      <c r="H16" s="23" t="s">
        <v>37</v>
      </c>
      <c r="I16" s="23" t="s">
        <v>38</v>
      </c>
      <c r="J16" s="23" t="s">
        <v>39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f t="shared" si="2"/>
        <v>0</v>
      </c>
      <c r="Z16" s="2"/>
      <c r="AA16" s="2"/>
      <c r="AB16" s="2"/>
    </row>
    <row r="17" spans="2:28" s="5" customFormat="1" x14ac:dyDescent="0.3">
      <c r="B17" s="197"/>
      <c r="C17" s="174"/>
      <c r="D17" s="175"/>
      <c r="E17" s="120"/>
      <c r="F17" s="120"/>
      <c r="G17" s="120"/>
      <c r="H17" s="120"/>
      <c r="I17" s="120"/>
      <c r="J17" s="120"/>
      <c r="K17" s="2"/>
      <c r="L17" s="2"/>
      <c r="M17" s="2" t="b">
        <f t="shared" si="3"/>
        <v>0</v>
      </c>
      <c r="N17" s="2" t="b">
        <f t="shared" si="3"/>
        <v>0</v>
      </c>
      <c r="O17" s="2" t="b">
        <f t="shared" si="3"/>
        <v>0</v>
      </c>
      <c r="P17" s="2" t="b">
        <f t="shared" si="3"/>
        <v>0</v>
      </c>
      <c r="Q17" s="2" t="b">
        <f t="shared" si="3"/>
        <v>0</v>
      </c>
      <c r="R17" s="2" t="b">
        <f t="shared" si="3"/>
        <v>0</v>
      </c>
      <c r="S17" s="2">
        <f t="shared" si="4"/>
        <v>0</v>
      </c>
      <c r="T17" s="2">
        <f t="shared" si="4"/>
        <v>0</v>
      </c>
      <c r="U17" s="2">
        <f t="shared" si="4"/>
        <v>0</v>
      </c>
      <c r="V17" s="2">
        <f t="shared" si="4"/>
        <v>0</v>
      </c>
      <c r="W17" s="2">
        <f t="shared" si="4"/>
        <v>0</v>
      </c>
      <c r="X17" s="2">
        <f t="shared" si="4"/>
        <v>0</v>
      </c>
      <c r="Y17" s="2">
        <f t="shared" si="2"/>
        <v>0</v>
      </c>
      <c r="Z17" s="2">
        <f t="shared" si="5"/>
        <v>0</v>
      </c>
      <c r="AA17" s="2"/>
      <c r="AB17" s="2"/>
    </row>
    <row r="18" spans="2:28" s="5" customFormat="1" x14ac:dyDescent="0.3">
      <c r="B18" s="197" t="s">
        <v>190</v>
      </c>
      <c r="C18" s="174" t="str">
        <f>Settings!C12</f>
        <v>Yes</v>
      </c>
      <c r="D18" s="175">
        <f>IF(C18="Yes",Z19,"N/A")</f>
        <v>0</v>
      </c>
      <c r="E18" s="23" t="s">
        <v>191</v>
      </c>
      <c r="F18" s="23" t="s">
        <v>192</v>
      </c>
      <c r="G18" s="23" t="s">
        <v>193</v>
      </c>
      <c r="H18" s="23" t="s">
        <v>194</v>
      </c>
      <c r="I18" s="23" t="s">
        <v>195</v>
      </c>
      <c r="J18" s="110" t="s">
        <v>46</v>
      </c>
      <c r="K18" s="2"/>
      <c r="L18" s="2"/>
      <c r="M18" s="2"/>
      <c r="N18" s="2"/>
      <c r="O18" s="2"/>
      <c r="P18" s="2"/>
      <c r="Q18" s="2"/>
      <c r="R18" s="2"/>
      <c r="S18" s="2">
        <f t="shared" ref="S18:S19" si="6">IF(E18="N/A",1,0)</f>
        <v>0</v>
      </c>
      <c r="T18" s="2">
        <f t="shared" ref="T18:T19" si="7">IF(F18="N/A",1,0)</f>
        <v>0</v>
      </c>
      <c r="U18" s="2">
        <f t="shared" ref="U18:U19" si="8">IF(G18="N/A",1,0)</f>
        <v>0</v>
      </c>
      <c r="V18" s="2">
        <f t="shared" ref="V18:V19" si="9">IF(H18="N/A",1,0)</f>
        <v>0</v>
      </c>
      <c r="W18" s="2">
        <f t="shared" ref="W18:W19" si="10">IF(I18="N/A",1,0)</f>
        <v>0</v>
      </c>
      <c r="X18" s="2">
        <f t="shared" ref="X18:X19" si="11">IF(J18="N/A",1,0)</f>
        <v>0</v>
      </c>
      <c r="Y18" s="2">
        <f t="shared" ref="Y18:Y19" si="12">IF(SUM(S18:X18)=6,0,SUM(M18:R18)/(6-(SUM(S18:X18))))</f>
        <v>0</v>
      </c>
      <c r="Z18" s="2">
        <f t="shared" ref="Z18:Z19" si="13">ROUND(Y18,1)</f>
        <v>0</v>
      </c>
      <c r="AA18" s="2"/>
      <c r="AB18" s="2"/>
    </row>
    <row r="19" spans="2:28" s="5" customFormat="1" x14ac:dyDescent="0.3">
      <c r="B19" s="197"/>
      <c r="C19" s="174"/>
      <c r="D19" s="175"/>
      <c r="E19" s="120"/>
      <c r="F19" s="120"/>
      <c r="G19" s="120"/>
      <c r="H19" s="120"/>
      <c r="I19" s="120"/>
      <c r="J19" s="111" t="s">
        <v>9</v>
      </c>
      <c r="K19" s="2"/>
      <c r="L19" s="2"/>
      <c r="M19" s="2" t="b">
        <f t="shared" ref="M19" si="14">IF(E19="Excellent",5,IF(E19="Very Good",4,IF(E19="Good",3,IF(E19="Poor",2,IF(E19="Very Poor",1,IF(E19="No Evidence",0))))))</f>
        <v>0</v>
      </c>
      <c r="N19" s="2" t="b">
        <f t="shared" ref="N19" si="15">IF(F19="Excellent",5,IF(F19="Very Good",4,IF(F19="Good",3,IF(F19="Poor",2,IF(F19="Very Poor",1,IF(F19="No Evidence",0))))))</f>
        <v>0</v>
      </c>
      <c r="O19" s="2" t="b">
        <f t="shared" ref="O19" si="16">IF(G19="Excellent",5,IF(G19="Very Good",4,IF(G19="Good",3,IF(G19="Poor",2,IF(G19="Very Poor",1,IF(G19="No Evidence",0))))))</f>
        <v>0</v>
      </c>
      <c r="P19" s="2" t="b">
        <f t="shared" ref="P19" si="17">IF(H19="Excellent",5,IF(H19="Very Good",4,IF(H19="Good",3,IF(H19="Poor",2,IF(H19="Very Poor",1,IF(H19="No Evidence",0))))))</f>
        <v>0</v>
      </c>
      <c r="Q19" s="2" t="b">
        <f t="shared" ref="Q19" si="18">IF(I19="Excellent",5,IF(I19="Very Good",4,IF(I19="Good",3,IF(I19="Poor",2,IF(I19="Very Poor",1,IF(I19="No Evidence",0))))))</f>
        <v>0</v>
      </c>
      <c r="R19" s="2" t="b">
        <f t="shared" ref="R19" si="19">IF(J19="Excellent",5,IF(J19="Very Good",4,IF(J19="Good",3,IF(J19="Poor",2,IF(J19="Very Poor",1,IF(J19="No Evidence",0))))))</f>
        <v>0</v>
      </c>
      <c r="S19" s="2">
        <f t="shared" si="6"/>
        <v>0</v>
      </c>
      <c r="T19" s="2">
        <f t="shared" si="7"/>
        <v>0</v>
      </c>
      <c r="U19" s="2">
        <f t="shared" si="8"/>
        <v>0</v>
      </c>
      <c r="V19" s="2">
        <f t="shared" si="9"/>
        <v>0</v>
      </c>
      <c r="W19" s="2">
        <f t="shared" si="10"/>
        <v>0</v>
      </c>
      <c r="X19" s="2">
        <f t="shared" si="11"/>
        <v>1</v>
      </c>
      <c r="Y19" s="2">
        <f t="shared" si="12"/>
        <v>0</v>
      </c>
      <c r="Z19" s="2">
        <f t="shared" si="13"/>
        <v>0</v>
      </c>
      <c r="AA19" s="2"/>
      <c r="AB19" s="2"/>
    </row>
    <row r="20" spans="2:28" s="5" customFormat="1" x14ac:dyDescent="0.3">
      <c r="B20" s="197" t="s">
        <v>40</v>
      </c>
      <c r="C20" s="174" t="str">
        <f>Settings!C13</f>
        <v>Yes</v>
      </c>
      <c r="D20" s="175">
        <f>IF(C20="Yes",Z21,"N/A")</f>
        <v>0</v>
      </c>
      <c r="E20" s="23" t="s">
        <v>42</v>
      </c>
      <c r="F20" s="23" t="s">
        <v>43</v>
      </c>
      <c r="G20" s="23" t="s">
        <v>44</v>
      </c>
      <c r="H20" s="23" t="s">
        <v>45</v>
      </c>
      <c r="I20" s="23" t="s">
        <v>196</v>
      </c>
      <c r="J20" s="23" t="s">
        <v>46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f t="shared" si="2"/>
        <v>0</v>
      </c>
      <c r="Z20" s="2"/>
      <c r="AA20" s="2"/>
      <c r="AB20" s="2"/>
    </row>
    <row r="21" spans="2:28" s="5" customFormat="1" x14ac:dyDescent="0.3">
      <c r="B21" s="197"/>
      <c r="C21" s="174"/>
      <c r="D21" s="175"/>
      <c r="E21" s="120"/>
      <c r="F21" s="120"/>
      <c r="G21" s="120"/>
      <c r="H21" s="120"/>
      <c r="I21" s="120"/>
      <c r="J21" s="120"/>
      <c r="K21" s="2"/>
      <c r="L21" s="2"/>
      <c r="M21" s="2" t="b">
        <f t="shared" si="3"/>
        <v>0</v>
      </c>
      <c r="N21" s="2" t="b">
        <f t="shared" si="3"/>
        <v>0</v>
      </c>
      <c r="O21" s="2" t="b">
        <f t="shared" si="3"/>
        <v>0</v>
      </c>
      <c r="P21" s="2" t="b">
        <f t="shared" si="3"/>
        <v>0</v>
      </c>
      <c r="Q21" s="2" t="b">
        <f t="shared" si="3"/>
        <v>0</v>
      </c>
      <c r="R21" s="2" t="b">
        <f t="shared" si="3"/>
        <v>0</v>
      </c>
      <c r="S21" s="2">
        <f t="shared" si="4"/>
        <v>0</v>
      </c>
      <c r="T21" s="2">
        <f t="shared" si="4"/>
        <v>0</v>
      </c>
      <c r="U21" s="2">
        <f t="shared" si="4"/>
        <v>0</v>
      </c>
      <c r="V21" s="2">
        <f t="shared" si="4"/>
        <v>0</v>
      </c>
      <c r="W21" s="2">
        <f t="shared" si="4"/>
        <v>0</v>
      </c>
      <c r="X21" s="2">
        <f t="shared" si="4"/>
        <v>0</v>
      </c>
      <c r="Y21" s="2">
        <f t="shared" si="2"/>
        <v>0</v>
      </c>
      <c r="Z21" s="2">
        <f t="shared" si="5"/>
        <v>0</v>
      </c>
      <c r="AA21" s="2"/>
      <c r="AB21" s="2"/>
    </row>
    <row r="22" spans="2:28" s="5" customFormat="1" ht="18" x14ac:dyDescent="0.3">
      <c r="B22" s="21"/>
      <c r="C22" s="19">
        <f>COUNTIF(C16:C21,"Yes")</f>
        <v>3</v>
      </c>
      <c r="D22" s="43">
        <f>ROUND(SUM(D16:D21)/C22,1)</f>
        <v>0</v>
      </c>
      <c r="E22" s="15"/>
      <c r="F22" s="15"/>
      <c r="G22" s="15"/>
      <c r="H22" s="15"/>
      <c r="I22" s="15"/>
      <c r="J22" s="1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f t="shared" si="2"/>
        <v>0</v>
      </c>
      <c r="Z22" s="2"/>
      <c r="AA22" s="2"/>
      <c r="AB22" s="2"/>
    </row>
    <row r="23" spans="2:28" s="5" customFormat="1" ht="5.55" customHeight="1" x14ac:dyDescent="0.3">
      <c r="B23" s="21"/>
      <c r="C23" s="20"/>
      <c r="D23" s="20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>
        <f t="shared" si="2"/>
        <v>0</v>
      </c>
      <c r="Z23" s="2"/>
      <c r="AA23" s="2"/>
      <c r="AB23" s="2"/>
    </row>
    <row r="24" spans="2:28" s="5" customFormat="1" x14ac:dyDescent="0.3">
      <c r="B24" s="25" t="s">
        <v>47</v>
      </c>
      <c r="C24" s="25" t="s">
        <v>2</v>
      </c>
      <c r="D24" s="25" t="s">
        <v>4</v>
      </c>
      <c r="E24" s="182"/>
      <c r="F24" s="183"/>
      <c r="G24" s="183"/>
      <c r="H24" s="183"/>
      <c r="I24" s="184"/>
      <c r="J24" s="18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f t="shared" si="2"/>
        <v>0</v>
      </c>
      <c r="Z24" s="2"/>
      <c r="AA24" s="2"/>
      <c r="AB24" s="2"/>
    </row>
    <row r="25" spans="2:28" s="5" customFormat="1" x14ac:dyDescent="0.3">
      <c r="B25" s="194" t="s">
        <v>48</v>
      </c>
      <c r="C25" s="185" t="str">
        <f>Settings!C15</f>
        <v>Yes</v>
      </c>
      <c r="D25" s="186">
        <f>IF(C25="Yes",Z26,"N/A")</f>
        <v>0</v>
      </c>
      <c r="E25" s="26" t="s">
        <v>49</v>
      </c>
      <c r="F25" s="26" t="s">
        <v>50</v>
      </c>
      <c r="G25" s="26" t="s">
        <v>197</v>
      </c>
      <c r="H25" s="26" t="s">
        <v>51</v>
      </c>
      <c r="I25" s="128" t="s">
        <v>52</v>
      </c>
      <c r="J25" s="12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f t="shared" si="2"/>
        <v>0</v>
      </c>
      <c r="Z25" s="2"/>
      <c r="AA25" s="2"/>
      <c r="AB25" s="2"/>
    </row>
    <row r="26" spans="2:28" s="5" customFormat="1" x14ac:dyDescent="0.3">
      <c r="B26" s="194"/>
      <c r="C26" s="185"/>
      <c r="D26" s="186"/>
      <c r="E26" s="121"/>
      <c r="F26" s="121"/>
      <c r="G26" s="121"/>
      <c r="H26" s="121"/>
      <c r="I26" s="130" t="s">
        <v>9</v>
      </c>
      <c r="J26" s="19" t="s">
        <v>9</v>
      </c>
      <c r="K26" s="2"/>
      <c r="L26" s="2"/>
      <c r="M26" s="2" t="b">
        <f t="shared" si="3"/>
        <v>0</v>
      </c>
      <c r="N26" s="2" t="b">
        <f t="shared" si="3"/>
        <v>0</v>
      </c>
      <c r="O26" s="2" t="b">
        <f t="shared" si="3"/>
        <v>0</v>
      </c>
      <c r="P26" s="2" t="b">
        <f t="shared" si="3"/>
        <v>0</v>
      </c>
      <c r="Q26" s="2" t="b">
        <f t="shared" si="3"/>
        <v>0</v>
      </c>
      <c r="R26" s="2" t="b">
        <f t="shared" si="3"/>
        <v>0</v>
      </c>
      <c r="S26" s="2">
        <f t="shared" si="4"/>
        <v>0</v>
      </c>
      <c r="T26" s="2">
        <f t="shared" si="4"/>
        <v>0</v>
      </c>
      <c r="U26" s="2">
        <f t="shared" si="4"/>
        <v>0</v>
      </c>
      <c r="V26" s="2">
        <f t="shared" si="4"/>
        <v>0</v>
      </c>
      <c r="W26" s="2">
        <f t="shared" si="4"/>
        <v>1</v>
      </c>
      <c r="X26" s="2">
        <f t="shared" si="4"/>
        <v>1</v>
      </c>
      <c r="Y26" s="2">
        <f t="shared" si="2"/>
        <v>0</v>
      </c>
      <c r="Z26" s="2">
        <f t="shared" si="5"/>
        <v>0</v>
      </c>
      <c r="AA26" s="2"/>
      <c r="AB26" s="2"/>
    </row>
    <row r="27" spans="2:28" s="5" customFormat="1" x14ac:dyDescent="0.3">
      <c r="B27" s="194" t="s">
        <v>53</v>
      </c>
      <c r="C27" s="185" t="str">
        <f>Settings!C16</f>
        <v>Yes</v>
      </c>
      <c r="D27" s="186">
        <f>IF(C27="Yes",Z28,"N/A")</f>
        <v>0</v>
      </c>
      <c r="E27" s="26" t="s">
        <v>54</v>
      </c>
      <c r="F27" s="26" t="s">
        <v>55</v>
      </c>
      <c r="G27" s="26" t="s">
        <v>56</v>
      </c>
      <c r="H27" s="26" t="s">
        <v>57</v>
      </c>
      <c r="I27" s="128"/>
      <c r="J27" s="5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>
        <f t="shared" si="2"/>
        <v>0</v>
      </c>
      <c r="Z27" s="2"/>
      <c r="AA27" s="2"/>
      <c r="AB27" s="2"/>
    </row>
    <row r="28" spans="2:28" s="5" customFormat="1" x14ac:dyDescent="0.3">
      <c r="B28" s="194"/>
      <c r="C28" s="185"/>
      <c r="D28" s="186"/>
      <c r="E28" s="121"/>
      <c r="F28" s="121"/>
      <c r="G28" s="121"/>
      <c r="H28" s="121"/>
      <c r="I28" s="53" t="s">
        <v>9</v>
      </c>
      <c r="J28" s="19" t="s">
        <v>9</v>
      </c>
      <c r="K28" s="2"/>
      <c r="L28" s="2"/>
      <c r="M28" s="2" t="b">
        <f t="shared" si="3"/>
        <v>0</v>
      </c>
      <c r="N28" s="2" t="b">
        <f t="shared" si="3"/>
        <v>0</v>
      </c>
      <c r="O28" s="2" t="b">
        <f t="shared" si="3"/>
        <v>0</v>
      </c>
      <c r="P28" s="2" t="b">
        <f t="shared" si="3"/>
        <v>0</v>
      </c>
      <c r="Q28" s="2" t="b">
        <f t="shared" si="3"/>
        <v>0</v>
      </c>
      <c r="R28" s="2" t="b">
        <f t="shared" si="3"/>
        <v>0</v>
      </c>
      <c r="S28" s="2">
        <f t="shared" si="4"/>
        <v>0</v>
      </c>
      <c r="T28" s="2">
        <f t="shared" si="4"/>
        <v>0</v>
      </c>
      <c r="U28" s="2">
        <f t="shared" si="4"/>
        <v>0</v>
      </c>
      <c r="V28" s="2">
        <f t="shared" si="4"/>
        <v>0</v>
      </c>
      <c r="W28" s="2">
        <f t="shared" si="4"/>
        <v>1</v>
      </c>
      <c r="X28" s="2">
        <f t="shared" si="4"/>
        <v>1</v>
      </c>
      <c r="Y28" s="2">
        <f t="shared" si="2"/>
        <v>0</v>
      </c>
      <c r="Z28" s="2">
        <f t="shared" si="5"/>
        <v>0</v>
      </c>
      <c r="AA28" s="2"/>
      <c r="AB28" s="2"/>
    </row>
    <row r="29" spans="2:28" s="5" customFormat="1" x14ac:dyDescent="0.3">
      <c r="B29" s="194" t="s">
        <v>58</v>
      </c>
      <c r="C29" s="185" t="str">
        <f>Settings!C17</f>
        <v>Yes</v>
      </c>
      <c r="D29" s="186">
        <f>IF(C29="Yes",Z30,"N/A")</f>
        <v>0</v>
      </c>
      <c r="E29" s="26" t="s">
        <v>59</v>
      </c>
      <c r="F29" s="26" t="s">
        <v>60</v>
      </c>
      <c r="G29" s="26" t="s">
        <v>62</v>
      </c>
      <c r="H29" s="26" t="s">
        <v>61</v>
      </c>
      <c r="I29" s="26" t="s">
        <v>63</v>
      </c>
      <c r="J29" s="14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>
        <f t="shared" si="2"/>
        <v>0</v>
      </c>
      <c r="Z29" s="2"/>
      <c r="AA29" s="2"/>
      <c r="AB29" s="2"/>
    </row>
    <row r="30" spans="2:28" s="5" customFormat="1" x14ac:dyDescent="0.3">
      <c r="B30" s="194"/>
      <c r="C30" s="185"/>
      <c r="D30" s="186"/>
      <c r="E30" s="121"/>
      <c r="F30" s="121"/>
      <c r="G30" s="121"/>
      <c r="H30" s="121"/>
      <c r="I30" s="121"/>
      <c r="J30" s="140" t="s">
        <v>9</v>
      </c>
      <c r="K30" s="2"/>
      <c r="L30" s="2"/>
      <c r="M30" s="2" t="e">
        <f>IF(#REF!="Excellent",5,IF(#REF!="Very Good",4,IF(#REF!="Good",3,IF(#REF!="Poor",2,IF(#REF!="Very Poor",1,IF(#REF!="No Evidence",0))))))</f>
        <v>#REF!</v>
      </c>
      <c r="N30" s="2" t="b">
        <f>IF(E30="Excellent",5,IF(E30="Very Good",4,IF(E30="Good",3,IF(E30="Poor",2,IF(E30="Very Poor",1,IF(E30="No Evidence",0))))))</f>
        <v>0</v>
      </c>
      <c r="O30" s="2" t="b">
        <f>IF(F30="Excellent",5,IF(F30="Very Good",4,IF(F30="Good",3,IF(F30="Poor",2,IF(F30="Very Poor",1,IF(F30="No Evidence",0))))))</f>
        <v>0</v>
      </c>
      <c r="P30" s="2" t="b">
        <f>IF(G30="Excellent",5,IF(G30="Very Good",4,IF(G30="Good",3,IF(G30="Poor",2,IF(G30="Very Poor",1,IF(G30="No Evidence",0))))))</f>
        <v>0</v>
      </c>
      <c r="Q30" s="2" t="b">
        <f>IF(H30="Excellent",5,IF(H30="Very Good",4,IF(H30="Good",3,IF(H30="Poor",2,IF(H30="Very Poor",1,IF(H30="No Evidence",0))))))</f>
        <v>0</v>
      </c>
      <c r="R30" s="2" t="b">
        <f>IF(I30="Excellent",5,IF(I30="Very Good",4,IF(I30="Good",3,IF(I30="Poor",2,IF(I30="Very Poor",1,IF(I30="No Evidence",0))))))</f>
        <v>0</v>
      </c>
      <c r="S30" s="2" t="e">
        <f>IF(#REF!="N/A",1,0)</f>
        <v>#REF!</v>
      </c>
      <c r="T30" s="2">
        <f>IF(E30="N/A",1,0)</f>
        <v>0</v>
      </c>
      <c r="U30" s="2">
        <f>IF(F30="N/A",1,0)</f>
        <v>0</v>
      </c>
      <c r="V30" s="2">
        <f>IF(G30="N/A",1,0)</f>
        <v>0</v>
      </c>
      <c r="W30" s="2">
        <f>IF(H30="N/A",1,0)</f>
        <v>0</v>
      </c>
      <c r="X30" s="2">
        <f>IF(I30="N/A",1,0)</f>
        <v>0</v>
      </c>
      <c r="Y30" s="2" t="e">
        <f t="shared" si="2"/>
        <v>#REF!</v>
      </c>
      <c r="Z30" s="2"/>
      <c r="AA30" s="2"/>
      <c r="AB30" s="2"/>
    </row>
    <row r="31" spans="2:28" s="5" customFormat="1" ht="18" x14ac:dyDescent="0.3">
      <c r="B31" s="21"/>
      <c r="C31" s="19">
        <f>COUNTIF(C25:C30,"Yes")</f>
        <v>3</v>
      </c>
      <c r="D31" s="44">
        <f>ROUND(SUM(D25:D30)/C31,1)</f>
        <v>0</v>
      </c>
      <c r="E31" s="15"/>
      <c r="F31" s="15"/>
      <c r="G31" s="15"/>
      <c r="H31" s="15"/>
      <c r="I31" s="15"/>
      <c r="J31" s="1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f t="shared" si="2"/>
        <v>0</v>
      </c>
      <c r="Z31" s="2"/>
      <c r="AA31" s="2"/>
      <c r="AB31" s="2"/>
    </row>
    <row r="32" spans="2:28" s="5" customFormat="1" ht="6" customHeight="1" x14ac:dyDescent="0.3">
      <c r="B32" s="24"/>
      <c r="C32" s="20"/>
      <c r="D32" s="20"/>
      <c r="E32" s="15"/>
      <c r="F32" s="15"/>
      <c r="G32" s="15"/>
      <c r="H32" s="15"/>
      <c r="I32" s="15"/>
      <c r="J32" s="1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f t="shared" si="2"/>
        <v>0</v>
      </c>
      <c r="Z32" s="2"/>
      <c r="AA32" s="2"/>
      <c r="AB32" s="2"/>
    </row>
    <row r="33" spans="2:28" s="5" customFormat="1" x14ac:dyDescent="0.3">
      <c r="B33" s="27" t="s">
        <v>64</v>
      </c>
      <c r="C33" s="27" t="s">
        <v>2</v>
      </c>
      <c r="D33" s="27" t="s">
        <v>4</v>
      </c>
      <c r="E33" s="166"/>
      <c r="F33" s="167"/>
      <c r="G33" s="167"/>
      <c r="H33" s="167"/>
      <c r="I33" s="167"/>
      <c r="J33" s="16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>
        <f t="shared" si="2"/>
        <v>0</v>
      </c>
      <c r="Z33" s="2"/>
      <c r="AA33" s="2"/>
      <c r="AB33" s="2"/>
    </row>
    <row r="34" spans="2:28" s="5" customFormat="1" x14ac:dyDescent="0.3">
      <c r="B34" s="181" t="s">
        <v>65</v>
      </c>
      <c r="C34" s="176" t="str">
        <f>Settings!F6</f>
        <v>Yes</v>
      </c>
      <c r="D34" s="177">
        <f t="shared" ref="D34" si="20">IF(C34="Yes",Z35,"N/A")</f>
        <v>0</v>
      </c>
      <c r="E34" s="28" t="s">
        <v>162</v>
      </c>
      <c r="F34" s="28" t="s">
        <v>163</v>
      </c>
      <c r="G34" s="28" t="s">
        <v>66</v>
      </c>
      <c r="H34" s="28" t="s">
        <v>198</v>
      </c>
      <c r="I34" s="28" t="s">
        <v>67</v>
      </c>
      <c r="J34" s="28" t="s">
        <v>68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f t="shared" si="2"/>
        <v>0</v>
      </c>
      <c r="Z34" s="2"/>
      <c r="AA34" s="2"/>
      <c r="AB34" s="2"/>
    </row>
    <row r="35" spans="2:28" s="5" customFormat="1" x14ac:dyDescent="0.3">
      <c r="B35" s="181"/>
      <c r="C35" s="176"/>
      <c r="D35" s="177"/>
      <c r="E35" s="122"/>
      <c r="F35" s="122"/>
      <c r="G35" s="122"/>
      <c r="H35" s="122"/>
      <c r="I35" s="122"/>
      <c r="J35" s="122"/>
      <c r="K35" s="2"/>
      <c r="L35" s="2"/>
      <c r="M35" s="2" t="b">
        <f t="shared" si="3"/>
        <v>0</v>
      </c>
      <c r="N35" s="2" t="b">
        <f t="shared" si="3"/>
        <v>0</v>
      </c>
      <c r="O35" s="2" t="b">
        <f t="shared" si="3"/>
        <v>0</v>
      </c>
      <c r="P35" s="2" t="b">
        <f t="shared" si="3"/>
        <v>0</v>
      </c>
      <c r="Q35" s="2" t="b">
        <f t="shared" si="3"/>
        <v>0</v>
      </c>
      <c r="R35" s="2" t="b">
        <f t="shared" si="3"/>
        <v>0</v>
      </c>
      <c r="S35" s="2">
        <f t="shared" si="4"/>
        <v>0</v>
      </c>
      <c r="T35" s="2">
        <f t="shared" si="4"/>
        <v>0</v>
      </c>
      <c r="U35" s="2">
        <f t="shared" si="4"/>
        <v>0</v>
      </c>
      <c r="V35" s="2">
        <f t="shared" si="4"/>
        <v>0</v>
      </c>
      <c r="W35" s="2">
        <f t="shared" si="4"/>
        <v>0</v>
      </c>
      <c r="X35" s="2">
        <f t="shared" si="4"/>
        <v>0</v>
      </c>
      <c r="Y35" s="2">
        <f t="shared" si="2"/>
        <v>0</v>
      </c>
      <c r="Z35" s="2">
        <f t="shared" si="5"/>
        <v>0</v>
      </c>
      <c r="AA35" s="2"/>
      <c r="AB35" s="2"/>
    </row>
    <row r="36" spans="2:28" s="5" customFormat="1" x14ac:dyDescent="0.3">
      <c r="B36" s="181" t="s">
        <v>69</v>
      </c>
      <c r="C36" s="176" t="str">
        <f>Settings!F7</f>
        <v>Yes</v>
      </c>
      <c r="D36" s="177">
        <f t="shared" ref="D36" si="21">IF(C36="Yes",Z37,"N/A")</f>
        <v>0</v>
      </c>
      <c r="E36" s="28" t="s">
        <v>164</v>
      </c>
      <c r="F36" s="28" t="s">
        <v>71</v>
      </c>
      <c r="G36" s="132"/>
      <c r="H36" s="54"/>
      <c r="I36" s="54"/>
      <c r="J36" s="13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>
        <f t="shared" si="2"/>
        <v>0</v>
      </c>
      <c r="Z36" s="2"/>
      <c r="AA36" s="2"/>
      <c r="AB36" s="2"/>
    </row>
    <row r="37" spans="2:28" s="5" customFormat="1" x14ac:dyDescent="0.3">
      <c r="B37" s="181"/>
      <c r="C37" s="176"/>
      <c r="D37" s="177"/>
      <c r="E37" s="122"/>
      <c r="F37" s="122"/>
      <c r="G37" s="55"/>
      <c r="H37" s="19"/>
      <c r="I37" s="19"/>
      <c r="J37" s="19" t="s">
        <v>9</v>
      </c>
      <c r="K37" s="2"/>
      <c r="L37" s="2"/>
      <c r="M37" s="2" t="b">
        <f t="shared" si="3"/>
        <v>0</v>
      </c>
      <c r="N37" s="2" t="b">
        <f t="shared" si="3"/>
        <v>0</v>
      </c>
      <c r="O37" s="2" t="b">
        <f t="shared" si="3"/>
        <v>0</v>
      </c>
      <c r="P37" s="2" t="b">
        <f t="shared" si="3"/>
        <v>0</v>
      </c>
      <c r="Q37" s="2" t="b">
        <f t="shared" si="3"/>
        <v>0</v>
      </c>
      <c r="R37" s="2" t="b">
        <f t="shared" si="3"/>
        <v>0</v>
      </c>
      <c r="S37" s="2">
        <f t="shared" si="4"/>
        <v>0</v>
      </c>
      <c r="T37" s="2">
        <f t="shared" si="4"/>
        <v>0</v>
      </c>
      <c r="U37" s="2">
        <f t="shared" si="4"/>
        <v>0</v>
      </c>
      <c r="V37" s="2">
        <f t="shared" si="4"/>
        <v>0</v>
      </c>
      <c r="W37" s="2">
        <f t="shared" si="4"/>
        <v>0</v>
      </c>
      <c r="X37" s="2">
        <f t="shared" si="4"/>
        <v>1</v>
      </c>
      <c r="Y37" s="2">
        <f t="shared" si="2"/>
        <v>0</v>
      </c>
      <c r="Z37" s="2">
        <f t="shared" si="5"/>
        <v>0</v>
      </c>
      <c r="AA37" s="2"/>
      <c r="AB37" s="2"/>
    </row>
    <row r="38" spans="2:28" s="5" customFormat="1" x14ac:dyDescent="0.3">
      <c r="B38" s="181" t="s">
        <v>72</v>
      </c>
      <c r="C38" s="176" t="str">
        <f>Settings!F8</f>
        <v>Yes</v>
      </c>
      <c r="D38" s="177">
        <f t="shared" ref="D38" si="22">IF(C38="Yes",Z39,"N/A")</f>
        <v>0</v>
      </c>
      <c r="E38" s="28" t="s">
        <v>73</v>
      </c>
      <c r="F38" s="28" t="s">
        <v>74</v>
      </c>
      <c r="G38" s="28" t="s">
        <v>199</v>
      </c>
      <c r="H38" s="56"/>
      <c r="I38" s="54"/>
      <c r="J38" s="5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>
        <f t="shared" si="2"/>
        <v>0</v>
      </c>
      <c r="Z38" s="2"/>
      <c r="AA38" s="2"/>
      <c r="AB38" s="2"/>
    </row>
    <row r="39" spans="2:28" s="5" customFormat="1" x14ac:dyDescent="0.3">
      <c r="B39" s="181"/>
      <c r="C39" s="176"/>
      <c r="D39" s="177"/>
      <c r="E39" s="122"/>
      <c r="F39" s="122"/>
      <c r="G39" s="122"/>
      <c r="H39" s="55"/>
      <c r="I39" s="19"/>
      <c r="J39" s="19" t="s">
        <v>9</v>
      </c>
      <c r="K39" s="2"/>
      <c r="L39" s="2"/>
      <c r="M39" s="2" t="b">
        <f t="shared" si="3"/>
        <v>0</v>
      </c>
      <c r="N39" s="2" t="b">
        <f t="shared" si="3"/>
        <v>0</v>
      </c>
      <c r="O39" s="2" t="b">
        <f t="shared" si="3"/>
        <v>0</v>
      </c>
      <c r="P39" s="2" t="b">
        <f t="shared" si="3"/>
        <v>0</v>
      </c>
      <c r="Q39" s="2" t="b">
        <f t="shared" si="3"/>
        <v>0</v>
      </c>
      <c r="R39" s="2" t="b">
        <f t="shared" si="3"/>
        <v>0</v>
      </c>
      <c r="S39" s="2">
        <f t="shared" si="4"/>
        <v>0</v>
      </c>
      <c r="T39" s="2">
        <f t="shared" si="4"/>
        <v>0</v>
      </c>
      <c r="U39" s="2">
        <f t="shared" si="4"/>
        <v>0</v>
      </c>
      <c r="V39" s="2">
        <f t="shared" si="4"/>
        <v>0</v>
      </c>
      <c r="W39" s="2">
        <f t="shared" si="4"/>
        <v>0</v>
      </c>
      <c r="X39" s="2">
        <f t="shared" si="4"/>
        <v>1</v>
      </c>
      <c r="Y39" s="2">
        <f t="shared" si="2"/>
        <v>0</v>
      </c>
      <c r="Z39" s="2">
        <f t="shared" si="5"/>
        <v>0</v>
      </c>
      <c r="AA39" s="2"/>
      <c r="AB39" s="2"/>
    </row>
    <row r="40" spans="2:28" s="5" customFormat="1" ht="18" x14ac:dyDescent="0.3">
      <c r="B40" s="24"/>
      <c r="C40" s="19">
        <f>COUNTIF(C34:C39,"Yes")</f>
        <v>3</v>
      </c>
      <c r="D40" s="45">
        <f>ROUND(SUM(D34:D39)/C40,1)</f>
        <v>0</v>
      </c>
      <c r="E40" s="15"/>
      <c r="F40" s="15"/>
      <c r="G40" s="15"/>
      <c r="H40" s="15"/>
      <c r="I40" s="15"/>
      <c r="J40" s="1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>
        <f t="shared" si="2"/>
        <v>0</v>
      </c>
      <c r="Z40" s="2"/>
      <c r="AA40" s="2"/>
      <c r="AB40" s="2"/>
    </row>
    <row r="41" spans="2:28" s="5" customFormat="1" ht="5.55" customHeight="1" x14ac:dyDescent="0.3">
      <c r="B41" s="24"/>
      <c r="C41" s="12"/>
      <c r="D41" s="20"/>
      <c r="E41" s="15"/>
      <c r="F41" s="15"/>
      <c r="G41" s="15"/>
      <c r="H41" s="15"/>
      <c r="I41" s="15"/>
      <c r="J41" s="1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>
        <f t="shared" si="2"/>
        <v>0</v>
      </c>
      <c r="Z41" s="2"/>
      <c r="AA41" s="2"/>
      <c r="AB41" s="2"/>
    </row>
    <row r="42" spans="2:28" s="5" customFormat="1" x14ac:dyDescent="0.3">
      <c r="B42" s="31" t="s">
        <v>75</v>
      </c>
      <c r="C42" s="31" t="s">
        <v>2</v>
      </c>
      <c r="D42" s="31" t="s">
        <v>4</v>
      </c>
      <c r="E42" s="12"/>
      <c r="F42" s="12"/>
      <c r="G42" s="12"/>
      <c r="H42" s="12"/>
      <c r="I42" s="12"/>
      <c r="J42" s="1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>
        <f t="shared" si="2"/>
        <v>0</v>
      </c>
      <c r="Z42" s="2"/>
      <c r="AA42" s="2"/>
      <c r="AB42" s="2"/>
    </row>
    <row r="43" spans="2:28" s="5" customFormat="1" x14ac:dyDescent="0.3">
      <c r="B43" s="180" t="s">
        <v>76</v>
      </c>
      <c r="C43" s="178" t="str">
        <f>Settings!F10</f>
        <v>Yes</v>
      </c>
      <c r="D43" s="179">
        <f t="shared" ref="D43:D51" si="23">IF(C43="Yes",Z44,"N/A")</f>
        <v>0</v>
      </c>
      <c r="E43" s="32" t="s">
        <v>165</v>
      </c>
      <c r="F43" s="32" t="s">
        <v>77</v>
      </c>
      <c r="G43" s="32" t="s">
        <v>166</v>
      </c>
      <c r="H43" s="32" t="s">
        <v>78</v>
      </c>
      <c r="I43" s="32" t="s">
        <v>79</v>
      </c>
      <c r="J43" s="32" t="s">
        <v>80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f t="shared" si="2"/>
        <v>0</v>
      </c>
      <c r="Z43" s="2"/>
      <c r="AA43" s="2"/>
      <c r="AB43" s="2"/>
    </row>
    <row r="44" spans="2:28" s="5" customFormat="1" x14ac:dyDescent="0.3">
      <c r="B44" s="180"/>
      <c r="C44" s="178"/>
      <c r="D44" s="179"/>
      <c r="E44" s="123"/>
      <c r="F44" s="123"/>
      <c r="G44" s="123"/>
      <c r="H44" s="123"/>
      <c r="I44" s="123"/>
      <c r="J44" s="123"/>
      <c r="K44" s="2"/>
      <c r="L44" s="2"/>
      <c r="M44" s="2" t="b">
        <f t="shared" si="3"/>
        <v>0</v>
      </c>
      <c r="N44" s="2" t="b">
        <f t="shared" si="3"/>
        <v>0</v>
      </c>
      <c r="O44" s="2" t="b">
        <f t="shared" si="3"/>
        <v>0</v>
      </c>
      <c r="P44" s="2" t="b">
        <f t="shared" si="3"/>
        <v>0</v>
      </c>
      <c r="Q44" s="2" t="b">
        <f t="shared" si="3"/>
        <v>0</v>
      </c>
      <c r="R44" s="2" t="b">
        <f t="shared" si="3"/>
        <v>0</v>
      </c>
      <c r="S44" s="2">
        <f t="shared" si="4"/>
        <v>0</v>
      </c>
      <c r="T44" s="2">
        <f t="shared" si="4"/>
        <v>0</v>
      </c>
      <c r="U44" s="2">
        <f t="shared" si="4"/>
        <v>0</v>
      </c>
      <c r="V44" s="2">
        <f t="shared" si="4"/>
        <v>0</v>
      </c>
      <c r="W44" s="2">
        <f t="shared" si="4"/>
        <v>0</v>
      </c>
      <c r="X44" s="2">
        <f t="shared" si="4"/>
        <v>0</v>
      </c>
      <c r="Y44" s="2">
        <f t="shared" si="2"/>
        <v>0</v>
      </c>
      <c r="Z44" s="2">
        <f t="shared" si="5"/>
        <v>0</v>
      </c>
      <c r="AA44" s="2"/>
      <c r="AB44" s="2"/>
    </row>
    <row r="45" spans="2:28" s="5" customFormat="1" x14ac:dyDescent="0.3">
      <c r="B45" s="180" t="s">
        <v>81</v>
      </c>
      <c r="C45" s="178" t="str">
        <f>Settings!F11</f>
        <v>Yes</v>
      </c>
      <c r="D45" s="179">
        <f t="shared" si="23"/>
        <v>0</v>
      </c>
      <c r="E45" s="32" t="s">
        <v>88</v>
      </c>
      <c r="F45" s="32" t="s">
        <v>82</v>
      </c>
      <c r="G45" s="32" t="s">
        <v>12</v>
      </c>
      <c r="H45" s="32" t="s">
        <v>83</v>
      </c>
      <c r="I45" s="32" t="s">
        <v>84</v>
      </c>
      <c r="J45" s="32" t="s">
        <v>85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>
        <f t="shared" si="2"/>
        <v>0</v>
      </c>
      <c r="Z45" s="2"/>
      <c r="AA45" s="2"/>
      <c r="AB45" s="2"/>
    </row>
    <row r="46" spans="2:28" s="5" customFormat="1" x14ac:dyDescent="0.3">
      <c r="B46" s="180"/>
      <c r="C46" s="178"/>
      <c r="D46" s="179"/>
      <c r="E46" s="123"/>
      <c r="F46" s="123"/>
      <c r="G46" s="123"/>
      <c r="H46" s="123"/>
      <c r="I46" s="123"/>
      <c r="J46" s="123"/>
      <c r="K46" s="2"/>
      <c r="L46" s="2"/>
      <c r="M46" s="2" t="b">
        <f t="shared" si="3"/>
        <v>0</v>
      </c>
      <c r="N46" s="2" t="b">
        <f t="shared" si="3"/>
        <v>0</v>
      </c>
      <c r="O46" s="2" t="b">
        <f t="shared" si="3"/>
        <v>0</v>
      </c>
      <c r="P46" s="2" t="b">
        <f t="shared" si="3"/>
        <v>0</v>
      </c>
      <c r="Q46" s="2" t="b">
        <f t="shared" si="3"/>
        <v>0</v>
      </c>
      <c r="R46" s="2" t="b">
        <f t="shared" si="3"/>
        <v>0</v>
      </c>
      <c r="S46" s="2">
        <f t="shared" si="4"/>
        <v>0</v>
      </c>
      <c r="T46" s="2">
        <f t="shared" si="4"/>
        <v>0</v>
      </c>
      <c r="U46" s="2">
        <f t="shared" si="4"/>
        <v>0</v>
      </c>
      <c r="V46" s="2">
        <f t="shared" si="4"/>
        <v>0</v>
      </c>
      <c r="W46" s="2">
        <f t="shared" si="4"/>
        <v>0</v>
      </c>
      <c r="X46" s="2">
        <f t="shared" si="4"/>
        <v>0</v>
      </c>
      <c r="Y46" s="2">
        <f t="shared" si="2"/>
        <v>0</v>
      </c>
      <c r="Z46" s="2">
        <f t="shared" si="5"/>
        <v>0</v>
      </c>
      <c r="AA46" s="2"/>
      <c r="AB46" s="2"/>
    </row>
    <row r="47" spans="2:28" s="5" customFormat="1" x14ac:dyDescent="0.3">
      <c r="B47" s="180" t="s">
        <v>86</v>
      </c>
      <c r="C47" s="178" t="str">
        <f>Settings!F12</f>
        <v>Yes</v>
      </c>
      <c r="D47" s="179">
        <f t="shared" si="23"/>
        <v>0</v>
      </c>
      <c r="E47" s="32" t="s">
        <v>87</v>
      </c>
      <c r="F47" s="32" t="s">
        <v>89</v>
      </c>
      <c r="G47" s="32" t="s">
        <v>99</v>
      </c>
      <c r="H47" s="32" t="s">
        <v>90</v>
      </c>
      <c r="I47" s="32" t="s">
        <v>91</v>
      </c>
      <c r="J47" s="5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>
        <f t="shared" si="2"/>
        <v>0</v>
      </c>
      <c r="Z47" s="2"/>
      <c r="AA47" s="2"/>
      <c r="AB47" s="2"/>
    </row>
    <row r="48" spans="2:28" s="5" customFormat="1" x14ac:dyDescent="0.3">
      <c r="B48" s="180"/>
      <c r="C48" s="178"/>
      <c r="D48" s="179"/>
      <c r="E48" s="123"/>
      <c r="F48" s="123"/>
      <c r="G48" s="123"/>
      <c r="H48" s="123"/>
      <c r="I48" s="123"/>
      <c r="J48" s="133"/>
      <c r="K48" s="2"/>
      <c r="L48" s="2"/>
      <c r="M48" s="2" t="b">
        <f t="shared" si="3"/>
        <v>0</v>
      </c>
      <c r="N48" s="2" t="b">
        <f t="shared" si="3"/>
        <v>0</v>
      </c>
      <c r="O48" s="2" t="b">
        <f t="shared" si="3"/>
        <v>0</v>
      </c>
      <c r="P48" s="2" t="b">
        <f t="shared" si="3"/>
        <v>0</v>
      </c>
      <c r="Q48" s="2" t="b">
        <f t="shared" si="3"/>
        <v>0</v>
      </c>
      <c r="R48" s="2" t="b">
        <f t="shared" si="3"/>
        <v>0</v>
      </c>
      <c r="S48" s="2">
        <f t="shared" si="4"/>
        <v>0</v>
      </c>
      <c r="T48" s="2">
        <f t="shared" si="4"/>
        <v>0</v>
      </c>
      <c r="U48" s="2">
        <f t="shared" si="4"/>
        <v>0</v>
      </c>
      <c r="V48" s="2">
        <f t="shared" si="4"/>
        <v>0</v>
      </c>
      <c r="W48" s="2">
        <f t="shared" si="4"/>
        <v>0</v>
      </c>
      <c r="X48" s="2">
        <f t="shared" si="4"/>
        <v>0</v>
      </c>
      <c r="Y48" s="2">
        <f t="shared" si="2"/>
        <v>0</v>
      </c>
      <c r="Z48" s="2">
        <f t="shared" si="5"/>
        <v>0</v>
      </c>
      <c r="AA48" s="2"/>
      <c r="AB48" s="2"/>
    </row>
    <row r="49" spans="2:28" s="5" customFormat="1" x14ac:dyDescent="0.3">
      <c r="B49" s="180" t="s">
        <v>92</v>
      </c>
      <c r="C49" s="178" t="str">
        <f>Settings!F13</f>
        <v>Yes</v>
      </c>
      <c r="D49" s="179">
        <f t="shared" si="23"/>
        <v>0</v>
      </c>
      <c r="E49" s="32" t="s">
        <v>93</v>
      </c>
      <c r="F49" s="32" t="s">
        <v>94</v>
      </c>
      <c r="G49" s="32" t="s">
        <v>87</v>
      </c>
      <c r="H49" s="32" t="s">
        <v>95</v>
      </c>
      <c r="I49" s="32" t="s">
        <v>96</v>
      </c>
      <c r="J49" s="32" t="s">
        <v>166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>
        <f t="shared" si="2"/>
        <v>0</v>
      </c>
      <c r="Z49" s="2"/>
      <c r="AA49" s="2"/>
      <c r="AB49" s="2"/>
    </row>
    <row r="50" spans="2:28" s="5" customFormat="1" x14ac:dyDescent="0.3">
      <c r="B50" s="180"/>
      <c r="C50" s="178"/>
      <c r="D50" s="179"/>
      <c r="E50" s="123"/>
      <c r="F50" s="123"/>
      <c r="G50" s="123"/>
      <c r="H50" s="123"/>
      <c r="I50" s="123"/>
      <c r="J50" s="123"/>
      <c r="K50" s="2"/>
      <c r="L50" s="2"/>
      <c r="M50" s="2" t="b">
        <f t="shared" si="3"/>
        <v>0</v>
      </c>
      <c r="N50" s="2" t="b">
        <f t="shared" si="3"/>
        <v>0</v>
      </c>
      <c r="O50" s="2" t="b">
        <f t="shared" si="3"/>
        <v>0</v>
      </c>
      <c r="P50" s="2" t="b">
        <f t="shared" si="3"/>
        <v>0</v>
      </c>
      <c r="Q50" s="2" t="b">
        <f t="shared" si="3"/>
        <v>0</v>
      </c>
      <c r="R50" s="2" t="b">
        <f t="shared" si="3"/>
        <v>0</v>
      </c>
      <c r="S50" s="2">
        <f t="shared" si="4"/>
        <v>0</v>
      </c>
      <c r="T50" s="2">
        <f t="shared" si="4"/>
        <v>0</v>
      </c>
      <c r="U50" s="2">
        <f t="shared" si="4"/>
        <v>0</v>
      </c>
      <c r="V50" s="2">
        <f t="shared" si="4"/>
        <v>0</v>
      </c>
      <c r="W50" s="2">
        <f t="shared" si="4"/>
        <v>0</v>
      </c>
      <c r="X50" s="2">
        <f t="shared" si="4"/>
        <v>0</v>
      </c>
      <c r="Y50" s="2">
        <f t="shared" si="2"/>
        <v>0</v>
      </c>
      <c r="Z50" s="2">
        <f t="shared" si="5"/>
        <v>0</v>
      </c>
      <c r="AA50" s="2"/>
      <c r="AB50" s="2"/>
    </row>
    <row r="51" spans="2:28" s="5" customFormat="1" x14ac:dyDescent="0.3">
      <c r="B51" s="180" t="s">
        <v>97</v>
      </c>
      <c r="C51" s="178" t="str">
        <f>Settings!F14</f>
        <v>Yes</v>
      </c>
      <c r="D51" s="179">
        <f t="shared" si="23"/>
        <v>0</v>
      </c>
      <c r="E51" s="32" t="s">
        <v>98</v>
      </c>
      <c r="F51" s="32" t="s">
        <v>99</v>
      </c>
      <c r="G51" s="32" t="s">
        <v>100</v>
      </c>
      <c r="H51" s="32" t="s">
        <v>167</v>
      </c>
      <c r="I51" s="57"/>
      <c r="J51" s="58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f t="shared" si="2"/>
        <v>0</v>
      </c>
      <c r="Z51" s="2"/>
      <c r="AA51" s="2"/>
      <c r="AB51" s="2"/>
    </row>
    <row r="52" spans="2:28" s="5" customFormat="1" x14ac:dyDescent="0.3">
      <c r="B52" s="180"/>
      <c r="C52" s="178"/>
      <c r="D52" s="179"/>
      <c r="E52" s="123"/>
      <c r="F52" s="123"/>
      <c r="G52" s="123"/>
      <c r="H52" s="123"/>
      <c r="I52" s="59" t="s">
        <v>9</v>
      </c>
      <c r="J52" s="19" t="s">
        <v>9</v>
      </c>
      <c r="K52" s="2"/>
      <c r="L52" s="2"/>
      <c r="M52" s="2" t="b">
        <f t="shared" si="3"/>
        <v>0</v>
      </c>
      <c r="N52" s="2" t="b">
        <f t="shared" si="3"/>
        <v>0</v>
      </c>
      <c r="O52" s="2" t="b">
        <f t="shared" si="3"/>
        <v>0</v>
      </c>
      <c r="P52" s="2" t="b">
        <f t="shared" si="3"/>
        <v>0</v>
      </c>
      <c r="Q52" s="2" t="b">
        <f t="shared" si="3"/>
        <v>0</v>
      </c>
      <c r="R52" s="2" t="b">
        <f t="shared" si="3"/>
        <v>0</v>
      </c>
      <c r="S52" s="2">
        <f t="shared" si="4"/>
        <v>0</v>
      </c>
      <c r="T52" s="2">
        <f t="shared" si="4"/>
        <v>0</v>
      </c>
      <c r="U52" s="2">
        <f t="shared" si="4"/>
        <v>0</v>
      </c>
      <c r="V52" s="2">
        <f t="shared" si="4"/>
        <v>0</v>
      </c>
      <c r="W52" s="2">
        <f t="shared" si="4"/>
        <v>1</v>
      </c>
      <c r="X52" s="2">
        <f t="shared" si="4"/>
        <v>1</v>
      </c>
      <c r="Y52" s="2">
        <f t="shared" si="2"/>
        <v>0</v>
      </c>
      <c r="Z52" s="2">
        <f t="shared" si="5"/>
        <v>0</v>
      </c>
      <c r="AA52" s="2"/>
      <c r="AB52" s="2"/>
    </row>
    <row r="53" spans="2:28" s="5" customFormat="1" ht="18" x14ac:dyDescent="0.3">
      <c r="B53" s="24"/>
      <c r="C53" s="19">
        <f>COUNTIF(C43:C52,"Yes")</f>
        <v>5</v>
      </c>
      <c r="D53" s="46">
        <f>ROUND(SUM(D43:D52)/C53,1)</f>
        <v>0</v>
      </c>
      <c r="E53" s="15"/>
      <c r="F53" s="15"/>
      <c r="G53" s="15"/>
      <c r="H53" s="15"/>
      <c r="I53" s="15"/>
      <c r="J53" s="1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>
        <f t="shared" si="2"/>
        <v>0</v>
      </c>
      <c r="Z53" s="2"/>
      <c r="AA53" s="2"/>
      <c r="AB53" s="2"/>
    </row>
    <row r="54" spans="2:28" s="5" customFormat="1" ht="5.55" customHeight="1" x14ac:dyDescent="0.3">
      <c r="B54" s="24"/>
      <c r="C54" s="12"/>
      <c r="D54" s="20"/>
      <c r="E54" s="15"/>
      <c r="F54" s="15"/>
      <c r="G54" s="15"/>
      <c r="H54" s="15"/>
      <c r="I54" s="15"/>
      <c r="J54" s="1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>
        <f t="shared" si="2"/>
        <v>0</v>
      </c>
      <c r="Z54" s="2"/>
      <c r="AA54" s="2"/>
      <c r="AB54" s="2"/>
    </row>
    <row r="55" spans="2:28" s="5" customFormat="1" x14ac:dyDescent="0.3">
      <c r="B55" s="33" t="s">
        <v>101</v>
      </c>
      <c r="C55" s="34" t="s">
        <v>2</v>
      </c>
      <c r="D55" s="34" t="s">
        <v>4</v>
      </c>
      <c r="E55" s="12"/>
      <c r="F55" s="12"/>
      <c r="G55" s="12"/>
      <c r="H55" s="12"/>
      <c r="I55" s="12"/>
      <c r="J55" s="1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>
        <f t="shared" si="2"/>
        <v>0</v>
      </c>
      <c r="Z55" s="2"/>
      <c r="AA55" s="2"/>
      <c r="AB55" s="2"/>
    </row>
    <row r="56" spans="2:28" s="5" customFormat="1" x14ac:dyDescent="0.3">
      <c r="B56" s="189" t="s">
        <v>102</v>
      </c>
      <c r="C56" s="172" t="str">
        <f>Settings!I6</f>
        <v>Yes</v>
      </c>
      <c r="D56" s="173">
        <f t="shared" ref="D56:D66" si="24">IF(C56="Yes",Z57,"N/A")</f>
        <v>0</v>
      </c>
      <c r="E56" s="35" t="s">
        <v>99</v>
      </c>
      <c r="F56" s="35" t="s">
        <v>103</v>
      </c>
      <c r="G56" s="35" t="s">
        <v>51</v>
      </c>
      <c r="H56" s="35" t="s">
        <v>104</v>
      </c>
      <c r="I56" s="35" t="s">
        <v>105</v>
      </c>
      <c r="J56" s="6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>
        <f t="shared" si="2"/>
        <v>0</v>
      </c>
      <c r="Z56" s="2"/>
      <c r="AA56" s="2"/>
      <c r="AB56" s="2"/>
    </row>
    <row r="57" spans="2:28" s="5" customFormat="1" x14ac:dyDescent="0.3">
      <c r="B57" s="189"/>
      <c r="C57" s="172"/>
      <c r="D57" s="173"/>
      <c r="E57" s="124"/>
      <c r="F57" s="124"/>
      <c r="G57" s="124"/>
      <c r="H57" s="124"/>
      <c r="I57" s="124"/>
      <c r="J57" s="61"/>
      <c r="K57" s="2"/>
      <c r="L57" s="2"/>
      <c r="M57" s="2" t="b">
        <f t="shared" si="3"/>
        <v>0</v>
      </c>
      <c r="N57" s="2" t="b">
        <f t="shared" si="3"/>
        <v>0</v>
      </c>
      <c r="O57" s="2" t="b">
        <f t="shared" si="3"/>
        <v>0</v>
      </c>
      <c r="P57" s="2" t="b">
        <f t="shared" si="3"/>
        <v>0</v>
      </c>
      <c r="Q57" s="2" t="b">
        <f t="shared" si="3"/>
        <v>0</v>
      </c>
      <c r="R57" s="2" t="b">
        <f t="shared" si="3"/>
        <v>0</v>
      </c>
      <c r="S57" s="2">
        <f t="shared" si="4"/>
        <v>0</v>
      </c>
      <c r="T57" s="2">
        <f t="shared" si="4"/>
        <v>0</v>
      </c>
      <c r="U57" s="2">
        <f t="shared" si="4"/>
        <v>0</v>
      </c>
      <c r="V57" s="2">
        <f t="shared" si="4"/>
        <v>0</v>
      </c>
      <c r="W57" s="2">
        <f t="shared" si="4"/>
        <v>0</v>
      </c>
      <c r="X57" s="2">
        <f t="shared" si="4"/>
        <v>0</v>
      </c>
      <c r="Y57" s="2">
        <f t="shared" si="2"/>
        <v>0</v>
      </c>
      <c r="Z57" s="2">
        <f t="shared" si="5"/>
        <v>0</v>
      </c>
      <c r="AA57" s="2"/>
      <c r="AB57" s="2"/>
    </row>
    <row r="58" spans="2:28" s="5" customFormat="1" x14ac:dyDescent="0.3">
      <c r="B58" s="189" t="s">
        <v>106</v>
      </c>
      <c r="C58" s="172" t="str">
        <f>Settings!I7</f>
        <v>Yes</v>
      </c>
      <c r="D58" s="173">
        <f t="shared" si="24"/>
        <v>0</v>
      </c>
      <c r="E58" s="35" t="s">
        <v>168</v>
      </c>
      <c r="F58" s="35" t="s">
        <v>107</v>
      </c>
      <c r="G58" s="35" t="s">
        <v>108</v>
      </c>
      <c r="H58" s="35" t="s">
        <v>109</v>
      </c>
      <c r="I58" s="41" t="s">
        <v>110</v>
      </c>
      <c r="J58" s="13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>
        <f t="shared" si="2"/>
        <v>0</v>
      </c>
      <c r="Z58" s="2"/>
      <c r="AA58" s="2"/>
      <c r="AB58" s="2"/>
    </row>
    <row r="59" spans="2:28" s="5" customFormat="1" x14ac:dyDescent="0.3">
      <c r="B59" s="189"/>
      <c r="C59" s="172"/>
      <c r="D59" s="173"/>
      <c r="E59" s="124"/>
      <c r="F59" s="124"/>
      <c r="G59" s="124"/>
      <c r="H59" s="124"/>
      <c r="I59" s="124"/>
      <c r="J59" s="135"/>
      <c r="K59" s="2"/>
      <c r="L59" s="2"/>
      <c r="M59" s="2" t="b">
        <f t="shared" si="3"/>
        <v>0</v>
      </c>
      <c r="N59" s="2" t="b">
        <f t="shared" si="3"/>
        <v>0</v>
      </c>
      <c r="O59" s="2" t="b">
        <f t="shared" si="3"/>
        <v>0</v>
      </c>
      <c r="P59" s="2" t="b">
        <f t="shared" si="3"/>
        <v>0</v>
      </c>
      <c r="Q59" s="2" t="b">
        <f t="shared" si="3"/>
        <v>0</v>
      </c>
      <c r="R59" s="2" t="b">
        <f t="shared" si="3"/>
        <v>0</v>
      </c>
      <c r="S59" s="2">
        <f t="shared" si="4"/>
        <v>0</v>
      </c>
      <c r="T59" s="2">
        <f t="shared" si="4"/>
        <v>0</v>
      </c>
      <c r="U59" s="2">
        <f t="shared" si="4"/>
        <v>0</v>
      </c>
      <c r="V59" s="2">
        <f t="shared" si="4"/>
        <v>0</v>
      </c>
      <c r="W59" s="2">
        <f t="shared" si="4"/>
        <v>0</v>
      </c>
      <c r="X59" s="2">
        <f t="shared" si="4"/>
        <v>0</v>
      </c>
      <c r="Y59" s="2">
        <f t="shared" si="2"/>
        <v>0</v>
      </c>
      <c r="Z59" s="2">
        <f t="shared" si="5"/>
        <v>0</v>
      </c>
      <c r="AA59" s="2"/>
      <c r="AB59" s="2"/>
    </row>
    <row r="60" spans="2:28" s="5" customFormat="1" x14ac:dyDescent="0.3">
      <c r="B60" s="189" t="s">
        <v>204</v>
      </c>
      <c r="C60" s="172" t="str">
        <f>Settings!I8</f>
        <v>Yes</v>
      </c>
      <c r="D60" s="173">
        <f t="shared" si="24"/>
        <v>0</v>
      </c>
      <c r="E60" s="35" t="s">
        <v>112</v>
      </c>
      <c r="F60" s="35" t="s">
        <v>113</v>
      </c>
      <c r="G60" s="35" t="s">
        <v>200</v>
      </c>
      <c r="H60" s="35" t="s">
        <v>115</v>
      </c>
      <c r="I60" s="35" t="s">
        <v>116</v>
      </c>
      <c r="J60" s="35" t="s">
        <v>114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>
        <f t="shared" si="2"/>
        <v>0</v>
      </c>
      <c r="Z60" s="2"/>
      <c r="AA60" s="2"/>
      <c r="AB60" s="2"/>
    </row>
    <row r="61" spans="2:28" s="5" customFormat="1" x14ac:dyDescent="0.3">
      <c r="B61" s="189"/>
      <c r="C61" s="172"/>
      <c r="D61" s="173"/>
      <c r="E61" s="124"/>
      <c r="F61" s="124"/>
      <c r="G61" s="124"/>
      <c r="H61" s="124"/>
      <c r="I61" s="124"/>
      <c r="J61" s="124"/>
      <c r="K61" s="2"/>
      <c r="L61" s="2"/>
      <c r="M61" s="2" t="b">
        <f t="shared" si="3"/>
        <v>0</v>
      </c>
      <c r="N61" s="2" t="b">
        <f t="shared" si="3"/>
        <v>0</v>
      </c>
      <c r="O61" s="2" t="b">
        <f t="shared" si="3"/>
        <v>0</v>
      </c>
      <c r="P61" s="2" t="b">
        <f t="shared" si="3"/>
        <v>0</v>
      </c>
      <c r="Q61" s="2" t="b">
        <f t="shared" si="3"/>
        <v>0</v>
      </c>
      <c r="R61" s="2" t="b">
        <f t="shared" si="3"/>
        <v>0</v>
      </c>
      <c r="S61" s="2">
        <f t="shared" si="4"/>
        <v>0</v>
      </c>
      <c r="T61" s="2">
        <f t="shared" si="4"/>
        <v>0</v>
      </c>
      <c r="U61" s="2">
        <f t="shared" si="4"/>
        <v>0</v>
      </c>
      <c r="V61" s="2">
        <f t="shared" si="4"/>
        <v>0</v>
      </c>
      <c r="W61" s="2">
        <f t="shared" si="4"/>
        <v>0</v>
      </c>
      <c r="X61" s="2">
        <f t="shared" si="4"/>
        <v>0</v>
      </c>
      <c r="Y61" s="2">
        <f t="shared" si="2"/>
        <v>0</v>
      </c>
      <c r="Z61" s="2">
        <f t="shared" si="5"/>
        <v>0</v>
      </c>
      <c r="AA61" s="2"/>
      <c r="AB61" s="2"/>
    </row>
    <row r="62" spans="2:28" s="5" customFormat="1" x14ac:dyDescent="0.3">
      <c r="B62" s="189" t="s">
        <v>117</v>
      </c>
      <c r="C62" s="172" t="str">
        <f>Settings!I9</f>
        <v>Yes</v>
      </c>
      <c r="D62" s="173">
        <f t="shared" si="24"/>
        <v>0</v>
      </c>
      <c r="E62" s="35" t="s">
        <v>118</v>
      </c>
      <c r="F62" s="35" t="s">
        <v>119</v>
      </c>
      <c r="G62" s="35" t="s">
        <v>120</v>
      </c>
      <c r="H62" s="35" t="s">
        <v>121</v>
      </c>
      <c r="I62" s="60"/>
      <c r="J62" s="6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>
        <f t="shared" si="2"/>
        <v>0</v>
      </c>
      <c r="Z62" s="2"/>
      <c r="AA62" s="2"/>
      <c r="AB62" s="2"/>
    </row>
    <row r="63" spans="2:28" s="5" customFormat="1" x14ac:dyDescent="0.3">
      <c r="B63" s="189"/>
      <c r="C63" s="172"/>
      <c r="D63" s="173"/>
      <c r="E63" s="124"/>
      <c r="F63" s="124"/>
      <c r="G63" s="124"/>
      <c r="H63" s="124"/>
      <c r="I63" s="61"/>
      <c r="J63" s="19" t="s">
        <v>9</v>
      </c>
      <c r="K63" s="2"/>
      <c r="L63" s="2"/>
      <c r="M63" s="2" t="b">
        <f t="shared" si="3"/>
        <v>0</v>
      </c>
      <c r="N63" s="2" t="b">
        <f t="shared" si="3"/>
        <v>0</v>
      </c>
      <c r="O63" s="2" t="b">
        <f t="shared" si="3"/>
        <v>0</v>
      </c>
      <c r="P63" s="2" t="b">
        <f t="shared" si="3"/>
        <v>0</v>
      </c>
      <c r="Q63" s="2" t="b">
        <f t="shared" si="3"/>
        <v>0</v>
      </c>
      <c r="R63" s="2" t="b">
        <f t="shared" si="3"/>
        <v>0</v>
      </c>
      <c r="S63" s="2">
        <f t="shared" si="4"/>
        <v>0</v>
      </c>
      <c r="T63" s="2">
        <f t="shared" si="4"/>
        <v>0</v>
      </c>
      <c r="U63" s="2">
        <f t="shared" si="4"/>
        <v>0</v>
      </c>
      <c r="V63" s="2">
        <f t="shared" si="4"/>
        <v>0</v>
      </c>
      <c r="W63" s="2">
        <f t="shared" si="4"/>
        <v>0</v>
      </c>
      <c r="X63" s="2">
        <f t="shared" si="4"/>
        <v>1</v>
      </c>
      <c r="Y63" s="2">
        <f t="shared" si="2"/>
        <v>0</v>
      </c>
      <c r="Z63" s="2">
        <f t="shared" si="5"/>
        <v>0</v>
      </c>
      <c r="AA63" s="2"/>
      <c r="AB63" s="2"/>
    </row>
    <row r="64" spans="2:28" s="5" customFormat="1" x14ac:dyDescent="0.3">
      <c r="B64" s="189" t="s">
        <v>122</v>
      </c>
      <c r="C64" s="172" t="str">
        <f>Settings!I10</f>
        <v>Yes</v>
      </c>
      <c r="D64" s="173">
        <f t="shared" si="24"/>
        <v>0</v>
      </c>
      <c r="E64" s="35" t="s">
        <v>123</v>
      </c>
      <c r="F64" s="35" t="s">
        <v>124</v>
      </c>
      <c r="G64" s="60"/>
      <c r="H64" s="62"/>
      <c r="I64" s="54"/>
      <c r="J64" s="5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>
        <f t="shared" si="2"/>
        <v>0</v>
      </c>
      <c r="Z64" s="2"/>
      <c r="AA64" s="2"/>
      <c r="AB64" s="2"/>
    </row>
    <row r="65" spans="2:28" s="5" customFormat="1" x14ac:dyDescent="0.3">
      <c r="B65" s="189"/>
      <c r="C65" s="172"/>
      <c r="D65" s="173"/>
      <c r="E65" s="124"/>
      <c r="F65" s="124"/>
      <c r="G65" s="63"/>
      <c r="H65" s="19" t="s">
        <v>9</v>
      </c>
      <c r="I65" s="19" t="s">
        <v>9</v>
      </c>
      <c r="J65" s="19" t="s">
        <v>9</v>
      </c>
      <c r="K65" s="2"/>
      <c r="L65" s="2"/>
      <c r="M65" s="2" t="b">
        <f t="shared" si="3"/>
        <v>0</v>
      </c>
      <c r="N65" s="2" t="b">
        <f t="shared" si="3"/>
        <v>0</v>
      </c>
      <c r="O65" s="2" t="b">
        <f t="shared" si="3"/>
        <v>0</v>
      </c>
      <c r="P65" s="2" t="b">
        <f t="shared" si="3"/>
        <v>0</v>
      </c>
      <c r="Q65" s="2" t="b">
        <f t="shared" si="3"/>
        <v>0</v>
      </c>
      <c r="R65" s="2" t="b">
        <f t="shared" si="3"/>
        <v>0</v>
      </c>
      <c r="S65" s="2">
        <f t="shared" si="4"/>
        <v>0</v>
      </c>
      <c r="T65" s="2">
        <f t="shared" si="4"/>
        <v>0</v>
      </c>
      <c r="U65" s="2">
        <f t="shared" si="4"/>
        <v>0</v>
      </c>
      <c r="V65" s="2">
        <f t="shared" si="4"/>
        <v>1</v>
      </c>
      <c r="W65" s="2">
        <f t="shared" si="4"/>
        <v>1</v>
      </c>
      <c r="X65" s="2">
        <f t="shared" si="4"/>
        <v>1</v>
      </c>
      <c r="Y65" s="2">
        <f t="shared" si="2"/>
        <v>0</v>
      </c>
      <c r="Z65" s="2">
        <f t="shared" si="5"/>
        <v>0</v>
      </c>
      <c r="AA65" s="2"/>
      <c r="AB65" s="2"/>
    </row>
    <row r="66" spans="2:28" s="5" customFormat="1" x14ac:dyDescent="0.3">
      <c r="B66" s="189" t="s">
        <v>125</v>
      </c>
      <c r="C66" s="172" t="str">
        <f>Settings!I11</f>
        <v>Yes</v>
      </c>
      <c r="D66" s="173">
        <f t="shared" si="24"/>
        <v>0</v>
      </c>
      <c r="E66" s="35" t="s">
        <v>126</v>
      </c>
      <c r="F66" s="35" t="s">
        <v>54</v>
      </c>
      <c r="G66" s="35" t="s">
        <v>127</v>
      </c>
      <c r="H66" s="64"/>
      <c r="I66" s="54"/>
      <c r="J66" s="5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>
        <f t="shared" si="2"/>
        <v>0</v>
      </c>
      <c r="Z66" s="2"/>
      <c r="AA66" s="2"/>
      <c r="AB66" s="2"/>
    </row>
    <row r="67" spans="2:28" s="5" customFormat="1" x14ac:dyDescent="0.3">
      <c r="B67" s="189"/>
      <c r="C67" s="172"/>
      <c r="D67" s="173"/>
      <c r="E67" s="124"/>
      <c r="F67" s="124"/>
      <c r="G67" s="124"/>
      <c r="H67" s="61"/>
      <c r="I67" s="19" t="s">
        <v>9</v>
      </c>
      <c r="J67" s="19" t="s">
        <v>9</v>
      </c>
      <c r="K67" s="2"/>
      <c r="L67" s="2"/>
      <c r="M67" s="2" t="b">
        <f t="shared" si="3"/>
        <v>0</v>
      </c>
      <c r="N67" s="2" t="b">
        <f t="shared" si="3"/>
        <v>0</v>
      </c>
      <c r="O67" s="2" t="b">
        <f t="shared" si="3"/>
        <v>0</v>
      </c>
      <c r="P67" s="2" t="b">
        <f t="shared" si="3"/>
        <v>0</v>
      </c>
      <c r="Q67" s="2" t="b">
        <f t="shared" si="3"/>
        <v>0</v>
      </c>
      <c r="R67" s="2" t="b">
        <f t="shared" si="3"/>
        <v>0</v>
      </c>
      <c r="S67" s="2">
        <f t="shared" si="4"/>
        <v>0</v>
      </c>
      <c r="T67" s="2">
        <f t="shared" si="4"/>
        <v>0</v>
      </c>
      <c r="U67" s="2">
        <f t="shared" si="4"/>
        <v>0</v>
      </c>
      <c r="V67" s="2">
        <f t="shared" si="4"/>
        <v>0</v>
      </c>
      <c r="W67" s="2">
        <f t="shared" si="4"/>
        <v>1</v>
      </c>
      <c r="X67" s="2">
        <f t="shared" si="4"/>
        <v>1</v>
      </c>
      <c r="Y67" s="2">
        <f t="shared" si="2"/>
        <v>0</v>
      </c>
      <c r="Z67" s="2">
        <f t="shared" si="5"/>
        <v>0</v>
      </c>
      <c r="AA67" s="2"/>
      <c r="AB67" s="2"/>
    </row>
    <row r="68" spans="2:28" s="5" customFormat="1" ht="18" x14ac:dyDescent="0.3">
      <c r="B68" s="21"/>
      <c r="C68" s="19">
        <f>COUNTIF(C56:C67,"Yes")</f>
        <v>6</v>
      </c>
      <c r="D68" s="47">
        <f>ROUND(SUM(D56:D67)/C68,1)</f>
        <v>0</v>
      </c>
      <c r="E68" s="15"/>
      <c r="F68" s="15"/>
      <c r="G68" s="15"/>
      <c r="H68" s="15"/>
      <c r="I68" s="15"/>
      <c r="J68" s="1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>
        <f t="shared" si="2"/>
        <v>0</v>
      </c>
      <c r="Z68" s="2"/>
      <c r="AA68" s="2"/>
      <c r="AB68" s="2"/>
    </row>
    <row r="69" spans="2:28" s="5" customFormat="1" ht="5.55" customHeight="1" x14ac:dyDescent="0.3">
      <c r="B69" s="21"/>
      <c r="C69" s="12"/>
      <c r="D69" s="20"/>
      <c r="E69" s="15"/>
      <c r="F69" s="15"/>
      <c r="G69" s="15"/>
      <c r="H69" s="15"/>
      <c r="I69" s="15"/>
      <c r="J69" s="1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>
        <f t="shared" si="2"/>
        <v>0</v>
      </c>
      <c r="Z69" s="2"/>
      <c r="AA69" s="2"/>
      <c r="AB69" s="2"/>
    </row>
    <row r="70" spans="2:28" s="5" customFormat="1" x14ac:dyDescent="0.3">
      <c r="B70" s="36" t="s">
        <v>128</v>
      </c>
      <c r="C70" s="36" t="s">
        <v>2</v>
      </c>
      <c r="D70" s="36" t="s">
        <v>4</v>
      </c>
      <c r="E70" s="9"/>
      <c r="F70" s="9"/>
      <c r="G70" s="9"/>
      <c r="H70" s="9"/>
      <c r="I70" s="9"/>
      <c r="J70" s="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>
        <f t="shared" si="2"/>
        <v>0</v>
      </c>
      <c r="Z70" s="2"/>
      <c r="AA70" s="2"/>
      <c r="AB70" s="2"/>
    </row>
    <row r="71" spans="2:28" s="5" customFormat="1" x14ac:dyDescent="0.3">
      <c r="B71" s="188" t="s">
        <v>134</v>
      </c>
      <c r="C71" s="170" t="str">
        <f>Settings!I14</f>
        <v>Yes</v>
      </c>
      <c r="D71" s="171">
        <f t="shared" ref="D71:D77" si="25">IF(C71="Yes",Z72,"N/A")</f>
        <v>0</v>
      </c>
      <c r="E71" s="37" t="s">
        <v>12</v>
      </c>
      <c r="F71" s="37" t="s">
        <v>129</v>
      </c>
      <c r="G71" s="37" t="s">
        <v>130</v>
      </c>
      <c r="H71" s="37" t="s">
        <v>131</v>
      </c>
      <c r="I71" s="37" t="s">
        <v>132</v>
      </c>
      <c r="J71" s="37" t="s">
        <v>70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>
        <f t="shared" si="2"/>
        <v>0</v>
      </c>
      <c r="Z71" s="2"/>
      <c r="AA71" s="2"/>
      <c r="AB71" s="2"/>
    </row>
    <row r="72" spans="2:28" s="5" customFormat="1" x14ac:dyDescent="0.3">
      <c r="B72" s="188"/>
      <c r="C72" s="170"/>
      <c r="D72" s="171"/>
      <c r="E72" s="125"/>
      <c r="F72" s="125"/>
      <c r="G72" s="125"/>
      <c r="H72" s="125"/>
      <c r="I72" s="125"/>
      <c r="J72" s="125"/>
      <c r="K72" s="2"/>
      <c r="L72" s="2"/>
      <c r="M72" s="2" t="b">
        <f t="shared" si="3"/>
        <v>0</v>
      </c>
      <c r="N72" s="2" t="b">
        <f t="shared" si="3"/>
        <v>0</v>
      </c>
      <c r="O72" s="2" t="b">
        <f t="shared" si="3"/>
        <v>0</v>
      </c>
      <c r="P72" s="2" t="b">
        <f t="shared" si="3"/>
        <v>0</v>
      </c>
      <c r="Q72" s="2" t="b">
        <f t="shared" si="3"/>
        <v>0</v>
      </c>
      <c r="R72" s="2" t="b">
        <f t="shared" si="3"/>
        <v>0</v>
      </c>
      <c r="S72" s="2">
        <f t="shared" si="4"/>
        <v>0</v>
      </c>
      <c r="T72" s="2">
        <f t="shared" si="4"/>
        <v>0</v>
      </c>
      <c r="U72" s="2">
        <f t="shared" si="4"/>
        <v>0</v>
      </c>
      <c r="V72" s="2">
        <f t="shared" si="4"/>
        <v>0</v>
      </c>
      <c r="W72" s="2">
        <f t="shared" si="4"/>
        <v>0</v>
      </c>
      <c r="X72" s="2">
        <f t="shared" si="4"/>
        <v>0</v>
      </c>
      <c r="Y72" s="2">
        <f t="shared" si="2"/>
        <v>0</v>
      </c>
      <c r="Z72" s="2">
        <f t="shared" si="5"/>
        <v>0</v>
      </c>
      <c r="AA72" s="2"/>
      <c r="AB72" s="2"/>
    </row>
    <row r="73" spans="2:28" s="5" customFormat="1" x14ac:dyDescent="0.3">
      <c r="B73" s="188" t="s">
        <v>133</v>
      </c>
      <c r="C73" s="170" t="str">
        <f>Settings!I15</f>
        <v>Yes</v>
      </c>
      <c r="D73" s="171">
        <f t="shared" si="25"/>
        <v>0</v>
      </c>
      <c r="E73" s="37" t="s">
        <v>135</v>
      </c>
      <c r="F73" s="37" t="s">
        <v>136</v>
      </c>
      <c r="G73" s="37" t="s">
        <v>137</v>
      </c>
      <c r="H73" s="37" t="s">
        <v>138</v>
      </c>
      <c r="I73" s="37" t="s">
        <v>201</v>
      </c>
      <c r="J73" s="6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>
        <f t="shared" ref="Y73:Y89" si="26">IF(SUM(S73:X73)=6,0,SUM(M73:R73)/(6-(SUM(S73:X73))))</f>
        <v>0</v>
      </c>
      <c r="Z73" s="2"/>
      <c r="AA73" s="2"/>
      <c r="AB73" s="2"/>
    </row>
    <row r="74" spans="2:28" s="5" customFormat="1" x14ac:dyDescent="0.3">
      <c r="B74" s="188"/>
      <c r="C74" s="170"/>
      <c r="D74" s="171"/>
      <c r="E74" s="125"/>
      <c r="F74" s="125"/>
      <c r="G74" s="125"/>
      <c r="H74" s="125"/>
      <c r="I74" s="125"/>
      <c r="J74" s="138" t="s">
        <v>9</v>
      </c>
      <c r="K74" s="2"/>
      <c r="L74" s="2"/>
      <c r="M74" s="2" t="b">
        <f t="shared" si="3"/>
        <v>0</v>
      </c>
      <c r="N74" s="2" t="b">
        <f t="shared" si="3"/>
        <v>0</v>
      </c>
      <c r="O74" s="2" t="b">
        <f t="shared" si="3"/>
        <v>0</v>
      </c>
      <c r="P74" s="2" t="b">
        <f t="shared" si="3"/>
        <v>0</v>
      </c>
      <c r="Q74" s="2" t="b">
        <f t="shared" si="3"/>
        <v>0</v>
      </c>
      <c r="R74" s="2" t="b">
        <f t="shared" si="3"/>
        <v>0</v>
      </c>
      <c r="S74" s="2">
        <f t="shared" si="4"/>
        <v>0</v>
      </c>
      <c r="T74" s="2">
        <f t="shared" si="4"/>
        <v>0</v>
      </c>
      <c r="U74" s="2">
        <f t="shared" si="4"/>
        <v>0</v>
      </c>
      <c r="V74" s="2">
        <f t="shared" si="4"/>
        <v>0</v>
      </c>
      <c r="W74" s="2">
        <f t="shared" si="4"/>
        <v>0</v>
      </c>
      <c r="X74" s="2">
        <f t="shared" si="4"/>
        <v>1</v>
      </c>
      <c r="Y74" s="2">
        <f t="shared" si="26"/>
        <v>0</v>
      </c>
      <c r="Z74" s="2">
        <f t="shared" ref="Z74:Z85" si="27">ROUND(Y74,1)</f>
        <v>0</v>
      </c>
      <c r="AA74" s="2"/>
      <c r="AB74" s="2"/>
    </row>
    <row r="75" spans="2:28" s="5" customFormat="1" x14ac:dyDescent="0.3">
      <c r="B75" s="188" t="s">
        <v>139</v>
      </c>
      <c r="C75" s="170" t="str">
        <f>Settings!I16</f>
        <v>Yes</v>
      </c>
      <c r="D75" s="171">
        <f t="shared" si="25"/>
        <v>0</v>
      </c>
      <c r="E75" s="37" t="s">
        <v>202</v>
      </c>
      <c r="F75" s="37" t="s">
        <v>140</v>
      </c>
      <c r="G75" s="37" t="s">
        <v>169</v>
      </c>
      <c r="H75" s="65"/>
      <c r="I75" s="136"/>
      <c r="J75" s="13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>
        <f t="shared" si="26"/>
        <v>0</v>
      </c>
      <c r="Z75" s="2"/>
      <c r="AA75" s="2"/>
      <c r="AB75" s="2"/>
    </row>
    <row r="76" spans="2:28" s="5" customFormat="1" x14ac:dyDescent="0.3">
      <c r="B76" s="188"/>
      <c r="C76" s="170"/>
      <c r="D76" s="171"/>
      <c r="E76" s="125"/>
      <c r="F76" s="125"/>
      <c r="G76" s="125"/>
      <c r="H76" s="66"/>
      <c r="I76" s="139"/>
      <c r="J76" s="19"/>
      <c r="K76" s="2"/>
      <c r="L76" s="2"/>
      <c r="M76" s="2" t="b">
        <f t="shared" si="3"/>
        <v>0</v>
      </c>
      <c r="N76" s="2" t="b">
        <f t="shared" si="3"/>
        <v>0</v>
      </c>
      <c r="O76" s="2" t="b">
        <f t="shared" si="3"/>
        <v>0</v>
      </c>
      <c r="P76" s="2" t="b">
        <f t="shared" si="3"/>
        <v>0</v>
      </c>
      <c r="Q76" s="2" t="b">
        <f t="shared" si="3"/>
        <v>0</v>
      </c>
      <c r="R76" s="2" t="b">
        <f t="shared" si="3"/>
        <v>0</v>
      </c>
      <c r="S76" s="2">
        <f t="shared" si="4"/>
        <v>0</v>
      </c>
      <c r="T76" s="2">
        <f t="shared" si="4"/>
        <v>0</v>
      </c>
      <c r="U76" s="2">
        <f t="shared" si="4"/>
        <v>0</v>
      </c>
      <c r="V76" s="2">
        <f t="shared" si="4"/>
        <v>0</v>
      </c>
      <c r="W76" s="2">
        <f t="shared" si="4"/>
        <v>0</v>
      </c>
      <c r="X76" s="2">
        <f t="shared" si="4"/>
        <v>0</v>
      </c>
      <c r="Y76" s="2">
        <f t="shared" si="26"/>
        <v>0</v>
      </c>
      <c r="Z76" s="2">
        <f t="shared" si="27"/>
        <v>0</v>
      </c>
      <c r="AA76" s="2"/>
      <c r="AB76" s="2"/>
    </row>
    <row r="77" spans="2:28" s="5" customFormat="1" x14ac:dyDescent="0.3">
      <c r="B77" s="188" t="s">
        <v>141</v>
      </c>
      <c r="C77" s="170" t="str">
        <f>Settings!I17</f>
        <v>Yes</v>
      </c>
      <c r="D77" s="171">
        <f t="shared" si="25"/>
        <v>0</v>
      </c>
      <c r="E77" s="37" t="s">
        <v>142</v>
      </c>
      <c r="F77" s="37" t="s">
        <v>143</v>
      </c>
      <c r="G77" s="37" t="s">
        <v>144</v>
      </c>
      <c r="H77" s="37" t="s">
        <v>146</v>
      </c>
      <c r="I77" s="37" t="s">
        <v>145</v>
      </c>
      <c r="J77" s="143" t="s">
        <v>147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>
        <f t="shared" si="26"/>
        <v>0</v>
      </c>
      <c r="Z77" s="2"/>
      <c r="AA77" s="2"/>
      <c r="AB77" s="2"/>
    </row>
    <row r="78" spans="2:28" s="5" customFormat="1" x14ac:dyDescent="0.3">
      <c r="B78" s="188"/>
      <c r="C78" s="170"/>
      <c r="D78" s="171"/>
      <c r="E78" s="125"/>
      <c r="F78" s="125"/>
      <c r="G78" s="125"/>
      <c r="H78" s="125"/>
      <c r="I78" s="125"/>
      <c r="J78" s="138"/>
      <c r="K78" s="2"/>
      <c r="L78" s="2"/>
      <c r="M78" s="2" t="b">
        <f t="shared" si="3"/>
        <v>0</v>
      </c>
      <c r="N78" s="2" t="b">
        <f t="shared" si="3"/>
        <v>0</v>
      </c>
      <c r="O78" s="2" t="b">
        <f t="shared" si="3"/>
        <v>0</v>
      </c>
      <c r="P78" s="2" t="b">
        <f t="shared" si="3"/>
        <v>0</v>
      </c>
      <c r="Q78" s="2" t="b">
        <f t="shared" si="3"/>
        <v>0</v>
      </c>
      <c r="R78" s="2" t="b">
        <f t="shared" si="3"/>
        <v>0</v>
      </c>
      <c r="S78" s="2">
        <f t="shared" si="4"/>
        <v>0</v>
      </c>
      <c r="T78" s="2">
        <f t="shared" si="4"/>
        <v>0</v>
      </c>
      <c r="U78" s="2">
        <f t="shared" si="4"/>
        <v>0</v>
      </c>
      <c r="V78" s="2">
        <f t="shared" si="4"/>
        <v>0</v>
      </c>
      <c r="W78" s="2">
        <f t="shared" si="4"/>
        <v>0</v>
      </c>
      <c r="X78" s="2">
        <f t="shared" si="4"/>
        <v>0</v>
      </c>
      <c r="Y78" s="2">
        <f t="shared" si="26"/>
        <v>0</v>
      </c>
      <c r="Z78" s="2">
        <f t="shared" si="27"/>
        <v>0</v>
      </c>
      <c r="AA78" s="2"/>
      <c r="AB78" s="2"/>
    </row>
    <row r="79" spans="2:28" s="5" customFormat="1" ht="18" x14ac:dyDescent="0.3">
      <c r="B79" s="21"/>
      <c r="C79" s="19">
        <f>COUNTIF(C71:C78,"Yes")</f>
        <v>4</v>
      </c>
      <c r="D79" s="48">
        <f>ROUND(SUM(D71:D78)/C79,1)</f>
        <v>0</v>
      </c>
      <c r="E79" s="15"/>
      <c r="F79" s="15"/>
      <c r="G79" s="15"/>
      <c r="H79" s="15"/>
      <c r="I79" s="15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>
        <f t="shared" si="26"/>
        <v>0</v>
      </c>
      <c r="Z79" s="2"/>
      <c r="AA79" s="2"/>
      <c r="AB79" s="2"/>
    </row>
    <row r="80" spans="2:28" s="5" customFormat="1" ht="5.55" customHeight="1" x14ac:dyDescent="0.3">
      <c r="B80" s="21"/>
      <c r="C80" s="12"/>
      <c r="D80" s="20"/>
      <c r="E80" s="15"/>
      <c r="F80" s="15"/>
      <c r="G80" s="15"/>
      <c r="H80" s="15"/>
      <c r="I80" s="15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>
        <f t="shared" si="26"/>
        <v>0</v>
      </c>
      <c r="Z80" s="2"/>
      <c r="AA80" s="2"/>
      <c r="AB80" s="2"/>
    </row>
    <row r="81" spans="2:28" s="5" customFormat="1" x14ac:dyDescent="0.3">
      <c r="B81" s="39" t="s">
        <v>148</v>
      </c>
      <c r="C81" s="39" t="s">
        <v>2</v>
      </c>
      <c r="D81" s="39" t="s">
        <v>4</v>
      </c>
      <c r="E81" s="9"/>
      <c r="F81" s="9"/>
      <c r="G81" s="9"/>
      <c r="H81" s="9"/>
      <c r="I81" s="9"/>
      <c r="J81" s="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>
        <f t="shared" si="26"/>
        <v>0</v>
      </c>
      <c r="Z81" s="2"/>
      <c r="AA81" s="2"/>
      <c r="AB81" s="2"/>
    </row>
    <row r="82" spans="2:28" s="5" customFormat="1" x14ac:dyDescent="0.3">
      <c r="B82" s="187" t="s">
        <v>149</v>
      </c>
      <c r="C82" s="168" t="str">
        <f>Settings!L6</f>
        <v>Yes</v>
      </c>
      <c r="D82" s="169">
        <f t="shared" ref="D82:D88" si="28">IF(C82="Yes",Z83,"N/A")</f>
        <v>0</v>
      </c>
      <c r="E82" s="40" t="s">
        <v>12</v>
      </c>
      <c r="F82" s="40" t="s">
        <v>129</v>
      </c>
      <c r="G82" s="40" t="s">
        <v>130</v>
      </c>
      <c r="H82" s="40" t="s">
        <v>131</v>
      </c>
      <c r="I82" s="40" t="s">
        <v>132</v>
      </c>
      <c r="J82" s="40" t="s">
        <v>70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>
        <f t="shared" si="26"/>
        <v>0</v>
      </c>
      <c r="Z82" s="2"/>
      <c r="AA82" s="2"/>
      <c r="AB82" s="2"/>
    </row>
    <row r="83" spans="2:28" s="5" customFormat="1" x14ac:dyDescent="0.3">
      <c r="B83" s="187"/>
      <c r="C83" s="168"/>
      <c r="D83" s="169"/>
      <c r="E83" s="126"/>
      <c r="F83" s="126"/>
      <c r="G83" s="126"/>
      <c r="H83" s="126"/>
      <c r="I83" s="126"/>
      <c r="J83" s="126"/>
      <c r="K83" s="2"/>
      <c r="L83" s="2"/>
      <c r="M83" s="2" t="b">
        <f t="shared" si="3"/>
        <v>0</v>
      </c>
      <c r="N83" s="2" t="b">
        <f t="shared" si="3"/>
        <v>0</v>
      </c>
      <c r="O83" s="2" t="b">
        <f t="shared" si="3"/>
        <v>0</v>
      </c>
      <c r="P83" s="2" t="b">
        <f t="shared" si="3"/>
        <v>0</v>
      </c>
      <c r="Q83" s="2" t="b">
        <f t="shared" si="3"/>
        <v>0</v>
      </c>
      <c r="R83" s="2" t="b">
        <f t="shared" si="3"/>
        <v>0</v>
      </c>
      <c r="S83" s="2">
        <f t="shared" si="4"/>
        <v>0</v>
      </c>
      <c r="T83" s="2">
        <f t="shared" si="4"/>
        <v>0</v>
      </c>
      <c r="U83" s="2">
        <f t="shared" si="4"/>
        <v>0</v>
      </c>
      <c r="V83" s="2">
        <f t="shared" si="4"/>
        <v>0</v>
      </c>
      <c r="W83" s="2">
        <f t="shared" si="4"/>
        <v>0</v>
      </c>
      <c r="X83" s="2">
        <f t="shared" si="4"/>
        <v>0</v>
      </c>
      <c r="Y83" s="2">
        <f t="shared" si="26"/>
        <v>0</v>
      </c>
      <c r="Z83" s="2">
        <f t="shared" si="27"/>
        <v>0</v>
      </c>
      <c r="AA83" s="2"/>
      <c r="AB83" s="2"/>
    </row>
    <row r="84" spans="2:28" s="5" customFormat="1" x14ac:dyDescent="0.3">
      <c r="B84" s="187" t="s">
        <v>150</v>
      </c>
      <c r="C84" s="168" t="str">
        <f>Settings!L7</f>
        <v>Yes</v>
      </c>
      <c r="D84" s="169">
        <f t="shared" si="28"/>
        <v>0</v>
      </c>
      <c r="E84" s="40" t="s">
        <v>85</v>
      </c>
      <c r="F84" s="40" t="s">
        <v>135</v>
      </c>
      <c r="G84" s="40" t="s">
        <v>136</v>
      </c>
      <c r="H84" s="40" t="s">
        <v>137</v>
      </c>
      <c r="I84" s="40" t="s">
        <v>151</v>
      </c>
      <c r="J84" s="40" t="s">
        <v>201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>
        <f t="shared" si="26"/>
        <v>0</v>
      </c>
      <c r="Z84" s="2"/>
      <c r="AA84" s="2"/>
      <c r="AB84" s="2"/>
    </row>
    <row r="85" spans="2:28" s="5" customFormat="1" x14ac:dyDescent="0.3">
      <c r="B85" s="187"/>
      <c r="C85" s="168"/>
      <c r="D85" s="169"/>
      <c r="E85" s="126"/>
      <c r="F85" s="126"/>
      <c r="G85" s="126"/>
      <c r="H85" s="126"/>
      <c r="I85" s="126"/>
      <c r="J85" s="126"/>
      <c r="K85" s="2"/>
      <c r="L85" s="2"/>
      <c r="M85" s="2" t="b">
        <f t="shared" si="3"/>
        <v>0</v>
      </c>
      <c r="N85" s="2" t="b">
        <f t="shared" si="3"/>
        <v>0</v>
      </c>
      <c r="O85" s="2" t="b">
        <f t="shared" si="3"/>
        <v>0</v>
      </c>
      <c r="P85" s="2" t="b">
        <f t="shared" si="3"/>
        <v>0</v>
      </c>
      <c r="Q85" s="2" t="b">
        <f t="shared" si="3"/>
        <v>0</v>
      </c>
      <c r="R85" s="2" t="b">
        <f t="shared" si="3"/>
        <v>0</v>
      </c>
      <c r="S85" s="2">
        <f t="shared" si="4"/>
        <v>0</v>
      </c>
      <c r="T85" s="2">
        <f t="shared" si="4"/>
        <v>0</v>
      </c>
      <c r="U85" s="2">
        <f t="shared" si="4"/>
        <v>0</v>
      </c>
      <c r="V85" s="2">
        <f t="shared" si="4"/>
        <v>0</v>
      </c>
      <c r="W85" s="2">
        <f t="shared" si="4"/>
        <v>0</v>
      </c>
      <c r="X85" s="2">
        <f t="shared" si="4"/>
        <v>0</v>
      </c>
      <c r="Y85" s="2">
        <f t="shared" si="26"/>
        <v>0</v>
      </c>
      <c r="Z85" s="2">
        <f t="shared" si="27"/>
        <v>0</v>
      </c>
      <c r="AA85" s="2"/>
      <c r="AB85" s="2"/>
    </row>
    <row r="86" spans="2:28" s="5" customFormat="1" x14ac:dyDescent="0.3">
      <c r="B86" s="187" t="s">
        <v>152</v>
      </c>
      <c r="C86" s="168" t="str">
        <f>Settings!L8</f>
        <v>Yes</v>
      </c>
      <c r="D86" s="169">
        <f t="shared" si="28"/>
        <v>0</v>
      </c>
      <c r="E86" s="40" t="s">
        <v>153</v>
      </c>
      <c r="F86" s="40" t="s">
        <v>156</v>
      </c>
      <c r="G86" s="40" t="s">
        <v>154</v>
      </c>
      <c r="H86" s="40" t="s">
        <v>155</v>
      </c>
      <c r="I86" s="40" t="s">
        <v>85</v>
      </c>
      <c r="J86" s="40" t="s">
        <v>157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>
        <f t="shared" si="26"/>
        <v>0</v>
      </c>
      <c r="Z86" s="2"/>
      <c r="AA86" s="2"/>
      <c r="AB86" s="2"/>
    </row>
    <row r="87" spans="2:28" s="5" customFormat="1" x14ac:dyDescent="0.3">
      <c r="B87" s="187"/>
      <c r="C87" s="168"/>
      <c r="D87" s="169"/>
      <c r="E87" s="126"/>
      <c r="F87" s="126"/>
      <c r="G87" s="126"/>
      <c r="H87" s="126"/>
      <c r="I87" s="126"/>
      <c r="J87" s="126"/>
      <c r="K87" s="2"/>
      <c r="L87" s="2"/>
      <c r="M87" s="2" t="b">
        <f t="shared" ref="M87:R89" si="29">IF(E87="Excellent",5,IF(E87="Very Good",4,IF(E87="Good",3,IF(E87="Poor",2,IF(E87="Very Poor",1,IF(E87="No Evidence",0))))))</f>
        <v>0</v>
      </c>
      <c r="N87" s="2" t="b">
        <f t="shared" si="29"/>
        <v>0</v>
      </c>
      <c r="O87" s="2" t="b">
        <f t="shared" si="29"/>
        <v>0</v>
      </c>
      <c r="P87" s="2" t="b">
        <f t="shared" si="29"/>
        <v>0</v>
      </c>
      <c r="Q87" s="2" t="b">
        <f t="shared" si="29"/>
        <v>0</v>
      </c>
      <c r="R87" s="2" t="b">
        <f t="shared" si="29"/>
        <v>0</v>
      </c>
      <c r="S87" s="2">
        <f t="shared" ref="S87:X89" si="30">IF(E87="N/A",1,0)</f>
        <v>0</v>
      </c>
      <c r="T87" s="2">
        <f t="shared" si="30"/>
        <v>0</v>
      </c>
      <c r="U87" s="2">
        <f t="shared" si="30"/>
        <v>0</v>
      </c>
      <c r="V87" s="2">
        <f t="shared" si="30"/>
        <v>0</v>
      </c>
      <c r="W87" s="2">
        <f t="shared" si="30"/>
        <v>0</v>
      </c>
      <c r="X87" s="2">
        <f t="shared" si="30"/>
        <v>0</v>
      </c>
      <c r="Y87" s="2">
        <f t="shared" si="26"/>
        <v>0</v>
      </c>
      <c r="Z87" s="2">
        <f t="shared" ref="Z87:Z89" si="31">ROUND(Y87,1)</f>
        <v>0</v>
      </c>
      <c r="AA87" s="2"/>
      <c r="AB87" s="2"/>
    </row>
    <row r="88" spans="2:28" s="5" customFormat="1" x14ac:dyDescent="0.3">
      <c r="B88" s="187" t="s">
        <v>158</v>
      </c>
      <c r="C88" s="168" t="str">
        <f>Settings!L9</f>
        <v>Yes</v>
      </c>
      <c r="D88" s="169">
        <f t="shared" si="28"/>
        <v>0</v>
      </c>
      <c r="E88" s="40" t="s">
        <v>203</v>
      </c>
      <c r="F88" s="40" t="s">
        <v>159</v>
      </c>
      <c r="G88" s="40" t="s">
        <v>160</v>
      </c>
      <c r="H88" s="67"/>
      <c r="I88" s="68"/>
      <c r="J88" s="6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>
        <f t="shared" si="26"/>
        <v>0</v>
      </c>
      <c r="Z88" s="2"/>
      <c r="AA88" s="2"/>
      <c r="AB88" s="2"/>
    </row>
    <row r="89" spans="2:28" s="5" customFormat="1" x14ac:dyDescent="0.3">
      <c r="B89" s="187"/>
      <c r="C89" s="168"/>
      <c r="D89" s="169"/>
      <c r="E89" s="126"/>
      <c r="F89" s="126"/>
      <c r="G89" s="126"/>
      <c r="H89" s="69" t="s">
        <v>9</v>
      </c>
      <c r="I89" s="19" t="s">
        <v>9</v>
      </c>
      <c r="J89" s="19" t="s">
        <v>9</v>
      </c>
      <c r="K89" s="2"/>
      <c r="L89" s="2"/>
      <c r="M89" s="2" t="b">
        <f t="shared" si="29"/>
        <v>0</v>
      </c>
      <c r="N89" s="2" t="b">
        <f t="shared" si="29"/>
        <v>0</v>
      </c>
      <c r="O89" s="2" t="b">
        <f t="shared" si="29"/>
        <v>0</v>
      </c>
      <c r="P89" s="2" t="b">
        <f t="shared" si="29"/>
        <v>0</v>
      </c>
      <c r="Q89" s="2" t="b">
        <f t="shared" si="29"/>
        <v>0</v>
      </c>
      <c r="R89" s="2" t="b">
        <f t="shared" si="29"/>
        <v>0</v>
      </c>
      <c r="S89" s="2">
        <f t="shared" si="30"/>
        <v>0</v>
      </c>
      <c r="T89" s="2">
        <f t="shared" si="30"/>
        <v>0</v>
      </c>
      <c r="U89" s="2">
        <f t="shared" si="30"/>
        <v>0</v>
      </c>
      <c r="V89" s="2">
        <f t="shared" si="30"/>
        <v>1</v>
      </c>
      <c r="W89" s="2">
        <f t="shared" si="30"/>
        <v>1</v>
      </c>
      <c r="X89" s="2">
        <f t="shared" si="30"/>
        <v>1</v>
      </c>
      <c r="Y89" s="2">
        <f t="shared" si="26"/>
        <v>0</v>
      </c>
      <c r="Z89" s="2">
        <f t="shared" si="31"/>
        <v>0</v>
      </c>
      <c r="AA89" s="2"/>
      <c r="AB89" s="2"/>
    </row>
    <row r="90" spans="2:28" s="5" customFormat="1" ht="18" x14ac:dyDescent="0.3">
      <c r="C90" s="19">
        <f>COUNTIF(C82:C89,"Yes")</f>
        <v>4</v>
      </c>
      <c r="D90" s="49">
        <f>ROUND(SUM(D82:D89)/C90,1)</f>
        <v>0</v>
      </c>
      <c r="E90" s="15"/>
      <c r="F90" s="15"/>
      <c r="G90" s="15"/>
      <c r="H90" s="15"/>
      <c r="I90" s="15"/>
      <c r="J90" s="1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2:28" s="5" customFormat="1" ht="6" customHeight="1" x14ac:dyDescent="0.3">
      <c r="E91" s="14"/>
      <c r="F91" s="14"/>
      <c r="G91" s="14"/>
      <c r="H91" s="14"/>
      <c r="I91" s="14"/>
      <c r="J91" s="1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2:28" s="5" customFormat="1" x14ac:dyDescent="0.3">
      <c r="E92" s="14"/>
      <c r="F92" s="14"/>
      <c r="G92" s="14"/>
      <c r="H92" s="14"/>
      <c r="I92" s="14"/>
      <c r="J92" s="1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2:28" s="5" customFormat="1" x14ac:dyDescent="0.3">
      <c r="E93" s="14"/>
      <c r="F93" s="14"/>
      <c r="G93" s="14"/>
      <c r="H93" s="14"/>
      <c r="I93" s="14"/>
      <c r="J93" s="1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2:28" s="2" customFormat="1" x14ac:dyDescent="0.3">
      <c r="B94" s="2" t="str">
        <f>B4</f>
        <v>CONFORMANT</v>
      </c>
      <c r="D94" s="2">
        <f>D13</f>
        <v>0</v>
      </c>
      <c r="E94" s="10"/>
      <c r="F94" s="10"/>
      <c r="G94" s="10"/>
      <c r="H94" s="10"/>
      <c r="I94" s="10"/>
      <c r="J94" s="10"/>
    </row>
    <row r="95" spans="2:28" s="2" customFormat="1" x14ac:dyDescent="0.3">
      <c r="B95" s="2" t="str">
        <f>B15</f>
        <v>CLEAR DOCUMENT</v>
      </c>
      <c r="D95" s="2">
        <f>D22</f>
        <v>0</v>
      </c>
      <c r="E95" s="10"/>
      <c r="F95" s="10"/>
      <c r="G95" s="10"/>
      <c r="H95" s="10"/>
      <c r="I95" s="10"/>
      <c r="J95" s="10"/>
    </row>
    <row r="96" spans="2:28" s="2" customFormat="1" x14ac:dyDescent="0.3">
      <c r="B96" s="2" t="str">
        <f>B24</f>
        <v>ENTICING DOCUMENT</v>
      </c>
      <c r="D96" s="2">
        <f>D31</f>
        <v>0</v>
      </c>
      <c r="E96" s="10"/>
      <c r="F96" s="10"/>
      <c r="G96" s="10"/>
      <c r="H96" s="10"/>
      <c r="I96" s="10"/>
      <c r="J96" s="10"/>
    </row>
    <row r="97" spans="2:27" s="2" customFormat="1" x14ac:dyDescent="0.3">
      <c r="B97" s="2" t="str">
        <f>B33</f>
        <v>RECEPTIVITY</v>
      </c>
      <c r="D97" s="2">
        <f>D40</f>
        <v>0</v>
      </c>
      <c r="E97" s="10"/>
      <c r="F97" s="10"/>
      <c r="G97" s="10"/>
      <c r="H97" s="10"/>
      <c r="I97" s="10"/>
      <c r="J97" s="10"/>
    </row>
    <row r="98" spans="2:27" s="2" customFormat="1" x14ac:dyDescent="0.3">
      <c r="B98" s="2" t="str">
        <f>B42</f>
        <v>GRAPHICAL</v>
      </c>
      <c r="D98" s="2">
        <f>D53</f>
        <v>0</v>
      </c>
      <c r="E98" s="10"/>
      <c r="F98" s="10"/>
      <c r="G98" s="10"/>
      <c r="H98" s="10"/>
      <c r="I98" s="10"/>
      <c r="J98" s="10"/>
    </row>
    <row r="99" spans="2:27" s="10" customFormat="1" x14ac:dyDescent="0.3">
      <c r="B99" s="2" t="str">
        <f>B55</f>
        <v>DESIGN</v>
      </c>
      <c r="C99" s="2"/>
      <c r="D99" s="2">
        <f>D68</f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s="10" customFormat="1" x14ac:dyDescent="0.3">
      <c r="B100" s="2" t="str">
        <f>B70</f>
        <v>BUSINESS CASE</v>
      </c>
      <c r="C100" s="2"/>
      <c r="D100" s="2">
        <f>D79</f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s="10" customFormat="1" x14ac:dyDescent="0.3">
      <c r="B101" s="2" t="str">
        <f>B81</f>
        <v xml:space="preserve">COMPETITIVE </v>
      </c>
      <c r="C101" s="2"/>
      <c r="D101" s="2">
        <f>D90</f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s="2" customFormat="1" x14ac:dyDescent="0.3">
      <c r="E102" s="10"/>
      <c r="F102" s="10"/>
      <c r="G102" s="10"/>
      <c r="H102" s="10"/>
      <c r="I102" s="10"/>
      <c r="J102" s="10"/>
    </row>
    <row r="103" spans="2:27" s="2" customFormat="1" x14ac:dyDescent="0.3">
      <c r="E103" s="10"/>
      <c r="F103" s="10"/>
      <c r="G103" s="10"/>
      <c r="H103" s="10"/>
      <c r="I103" s="10"/>
      <c r="J103" s="10"/>
    </row>
  </sheetData>
  <sheetProtection algorithmName="SHA-512" hashValue="gIG+NwZo9HEaNxSxM1j57vjumyFtXVywQLX/3e6e/GignNBf+hYNP3gpfWQzVpkpd3LJ+4SZL13maq9FEBz/Tg==" saltValue="7blTEPcm5wXAQVOVAx7+4w==" spinCount="100000" sheet="1" objects="1" scenarios="1"/>
  <mergeCells count="103">
    <mergeCell ref="L4:M4"/>
    <mergeCell ref="L5:M5"/>
    <mergeCell ref="L9:M9"/>
    <mergeCell ref="B2:J2"/>
    <mergeCell ref="B5:B6"/>
    <mergeCell ref="C5:C6"/>
    <mergeCell ref="D5:D6"/>
    <mergeCell ref="B7:B8"/>
    <mergeCell ref="C7:C8"/>
    <mergeCell ref="D7:D8"/>
    <mergeCell ref="B9:B10"/>
    <mergeCell ref="C9:C10"/>
    <mergeCell ref="D9:D10"/>
    <mergeCell ref="B11:B12"/>
    <mergeCell ref="C11:C12"/>
    <mergeCell ref="D11:D12"/>
    <mergeCell ref="E15:J15"/>
    <mergeCell ref="B16:B17"/>
    <mergeCell ref="C16:C17"/>
    <mergeCell ref="D16:D17"/>
    <mergeCell ref="B20:B21"/>
    <mergeCell ref="C20:C21"/>
    <mergeCell ref="D20:D21"/>
    <mergeCell ref="B18:B19"/>
    <mergeCell ref="C18:C19"/>
    <mergeCell ref="D18:D19"/>
    <mergeCell ref="E24:J24"/>
    <mergeCell ref="B25:B26"/>
    <mergeCell ref="C25:C26"/>
    <mergeCell ref="D25:D26"/>
    <mergeCell ref="B27:B28"/>
    <mergeCell ref="C27:C28"/>
    <mergeCell ref="D27:D28"/>
    <mergeCell ref="B29:B30"/>
    <mergeCell ref="C29:C30"/>
    <mergeCell ref="D29:D30"/>
    <mergeCell ref="E33:J33"/>
    <mergeCell ref="B34:B35"/>
    <mergeCell ref="C34:C35"/>
    <mergeCell ref="D34:D35"/>
    <mergeCell ref="B36:B37"/>
    <mergeCell ref="C36:C37"/>
    <mergeCell ref="D36:D37"/>
    <mergeCell ref="B38:B39"/>
    <mergeCell ref="C38:C39"/>
    <mergeCell ref="D38:D39"/>
    <mergeCell ref="B43:B44"/>
    <mergeCell ref="C43:C44"/>
    <mergeCell ref="D43:D44"/>
    <mergeCell ref="B45:B46"/>
    <mergeCell ref="C45:C46"/>
    <mergeCell ref="D45:D46"/>
    <mergeCell ref="B47:B48"/>
    <mergeCell ref="C47:C48"/>
    <mergeCell ref="D47:D48"/>
    <mergeCell ref="B49:B50"/>
    <mergeCell ref="C49:C50"/>
    <mergeCell ref="D49:D50"/>
    <mergeCell ref="B51:B52"/>
    <mergeCell ref="C51:C52"/>
    <mergeCell ref="D51:D52"/>
    <mergeCell ref="B56:B57"/>
    <mergeCell ref="C56:C57"/>
    <mergeCell ref="D56:D57"/>
    <mergeCell ref="B58:B59"/>
    <mergeCell ref="C58:C59"/>
    <mergeCell ref="D58:D59"/>
    <mergeCell ref="B60:B61"/>
    <mergeCell ref="C60:C61"/>
    <mergeCell ref="D60:D61"/>
    <mergeCell ref="B62:B63"/>
    <mergeCell ref="C62:C63"/>
    <mergeCell ref="D62:D63"/>
    <mergeCell ref="B64:B65"/>
    <mergeCell ref="C64:C65"/>
    <mergeCell ref="D64:D65"/>
    <mergeCell ref="B66:B67"/>
    <mergeCell ref="C66:C67"/>
    <mergeCell ref="D66:D67"/>
    <mergeCell ref="B71:B72"/>
    <mergeCell ref="C71:C72"/>
    <mergeCell ref="D71:D72"/>
    <mergeCell ref="B73:B74"/>
    <mergeCell ref="C73:C74"/>
    <mergeCell ref="D73:D74"/>
    <mergeCell ref="B75:B76"/>
    <mergeCell ref="C75:C76"/>
    <mergeCell ref="D75:D76"/>
    <mergeCell ref="B77:B78"/>
    <mergeCell ref="C77:C78"/>
    <mergeCell ref="D77:D78"/>
    <mergeCell ref="B82:B83"/>
    <mergeCell ref="C82:C83"/>
    <mergeCell ref="D82:D83"/>
    <mergeCell ref="B88:B89"/>
    <mergeCell ref="C88:C89"/>
    <mergeCell ref="D88:D89"/>
    <mergeCell ref="B84:B85"/>
    <mergeCell ref="C84:C85"/>
    <mergeCell ref="D84:D85"/>
    <mergeCell ref="B86:B87"/>
    <mergeCell ref="C86:C87"/>
    <mergeCell ref="D86:D87"/>
  </mergeCells>
  <dataValidations count="1">
    <dataValidation type="list" allowBlank="1" showInputMessage="1" showErrorMessage="1" sqref="E6:J6 E21:J21 E28:J28 E26:J26 E12:J12 E85:J85 E8:J8 E10:J10 E35:J35 E37:J37 E39:J39 E44:J44 E46:J46 E48:J48 E50:J50 E52:J52 E89:J89 E59:J59 E61:J61 E63:J63 E65:J65 E67:J67 E72:J72 E74:J74 E76:J76 E78:J78 E57:J57 E83:J83 E87:J87 E17:J17 E19:J19 E30:I30" xr:uid="{00000000-0002-0000-0500-000000000000}">
      <formula1>$L$4:$L$10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verticalDpi="300" r:id="rId1"/>
  <headerFooter>
    <oddHeader>&amp;L&amp;G&amp;C&amp;"Arial Rounded MT Bold,Regular"&amp;12Alchemy Proposal Toolkit&amp;R&amp;D</oddHeader>
    <oddFooter>&amp;LCopyright Martin Eckstein 2020&amp;RPage &amp;P</oddFooter>
  </headerFooter>
  <rowBreaks count="1" manualBreakCount="1">
    <brk id="40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6B01-6A2E-4604-BD19-6AC2C4C8558F}">
  <dimension ref="A1:A6"/>
  <sheetViews>
    <sheetView workbookViewId="0"/>
  </sheetViews>
  <sheetFormatPr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  <row r="6" spans="1:1" x14ac:dyDescent="0.3">
      <c r="A6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Dashboard</vt:lpstr>
      <vt:lpstr>Settings</vt:lpstr>
      <vt:lpstr>1st Review</vt:lpstr>
      <vt:lpstr>2nd Review</vt:lpstr>
      <vt:lpstr>Submission</vt:lpstr>
      <vt:lpstr>'1st Review'!Print_Area</vt:lpstr>
      <vt:lpstr>'2nd Review'!Print_Area</vt:lpstr>
      <vt:lpstr>Dashboard!Print_Area</vt:lpstr>
      <vt:lpstr>Settings!Print_Area</vt:lpstr>
      <vt:lpstr>Submission!Print_Area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Eckstein, Martin</dc:creator>
  <cp:lastModifiedBy>Martin Eckstein</cp:lastModifiedBy>
  <cp:lastPrinted>2020-06-06T14:43:30Z</cp:lastPrinted>
  <dcterms:created xsi:type="dcterms:W3CDTF">2020-05-07T13:37:27Z</dcterms:created>
  <dcterms:modified xsi:type="dcterms:W3CDTF">2025-11-15T05:17:48Z</dcterms:modified>
</cp:coreProperties>
</file>